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G:\technics\BOFAS3\4_update procedures\4.7 klaar voor layout\"/>
    </mc:Choice>
  </mc:AlternateContent>
  <xr:revisionPtr revIDLastSave="0" documentId="13_ncr:1_{301970FE-036C-4BF7-9B25-1460A5986D36}" xr6:coauthVersionLast="45" xr6:coauthVersionMax="45" xr10:uidLastSave="{00000000-0000-0000-0000-000000000000}"/>
  <bookViews>
    <workbookView xWindow="28680" yWindow="-120" windowWidth="29040" windowHeight="15840" firstSheet="1" activeTab="1" xr2:uid="{00000000-000D-0000-FFFF-FFFF00000000}"/>
  </bookViews>
  <sheets>
    <sheet name="std_fig" sheetId="14" state="hidden" r:id="rId1"/>
    <sheet name="Handleiding" sheetId="15" r:id="rId2"/>
    <sheet name="histlog" sheetId="32" state="hidden" r:id="rId3"/>
    <sheet name="Projectgegevens" sheetId="13" r:id="rId4"/>
    <sheet name="Luchtdrain" sheetId="11" r:id="rId5"/>
    <sheet name="Waterdrain+PP" sheetId="1" r:id="rId6"/>
    <sheet name="Waterdrain-PP" sheetId="12" r:id="rId7"/>
    <sheet name="Combi Filter" sheetId="7" r:id="rId8"/>
    <sheet name="Filter (water)" sheetId="17" r:id="rId9"/>
    <sheet name="Filter (lucht)" sheetId="9" r:id="rId10"/>
    <sheet name="Filter (lucht + water)" sheetId="31" r:id="rId11"/>
    <sheet name="Filter (2 x lucht)" sheetId="30" r:id="rId12"/>
    <sheet name="Manifold GW verlaging" sheetId="20" r:id="rId13"/>
    <sheet name="Manifold P&amp;T" sheetId="25" r:id="rId14"/>
    <sheet name="Manifold lucht" sheetId="26" r:id="rId15"/>
    <sheet name="Manifold basis" sheetId="16" state="hidden" r:id="rId16"/>
    <sheet name="Manifold HVE" sheetId="29" r:id="rId17"/>
  </sheets>
  <definedNames>
    <definedName name="_xlnm.Print_Area" localSheetId="7">'Combi Filter'!$A$1:$CZ$62</definedName>
    <definedName name="_xlnm.Print_Area" localSheetId="11">'Filter (2 x lucht)'!$A$1:$CZ$62</definedName>
    <definedName name="_xlnm.Print_Area" localSheetId="10">'Filter (lucht + water)'!$A$1:$CZ$62</definedName>
    <definedName name="_xlnm.Print_Area" localSheetId="9">'Filter (lucht)'!$A$1:$CZ$62</definedName>
    <definedName name="_xlnm.Print_Area" localSheetId="5">'Waterdrain+PP'!$A$1:$CZ$62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A34" i="26" l="1"/>
  <c r="AA52" i="31" l="1"/>
  <c r="AA50" i="31"/>
  <c r="CF57" i="25"/>
  <c r="CF57" i="20"/>
  <c r="DC35" i="20"/>
  <c r="W27" i="7"/>
  <c r="DI23" i="30"/>
  <c r="DI23" i="31"/>
  <c r="W27" i="17"/>
  <c r="Y26" i="31"/>
  <c r="Y35" i="31"/>
  <c r="AT11" i="31"/>
  <c r="CP62" i="31"/>
  <c r="BY55" i="31"/>
  <c r="AD54" i="31"/>
  <c r="CP51" i="31"/>
  <c r="BY51" i="31"/>
  <c r="Y40" i="31"/>
  <c r="W24" i="31"/>
  <c r="DI25" i="31"/>
  <c r="DI24" i="31"/>
  <c r="DI21" i="31"/>
  <c r="DI20" i="31"/>
  <c r="DI18" i="31"/>
  <c r="DI17" i="31"/>
  <c r="DI16" i="31"/>
  <c r="DI14" i="31"/>
  <c r="DI13" i="31"/>
  <c r="AT13" i="31"/>
  <c r="DI10" i="31"/>
  <c r="DI9" i="31"/>
  <c r="DI7" i="31"/>
  <c r="DI6" i="31"/>
  <c r="DI5" i="31"/>
  <c r="Y26" i="30"/>
  <c r="Y35" i="30"/>
  <c r="Y40" i="30"/>
  <c r="CP62" i="30"/>
  <c r="BY55" i="30"/>
  <c r="AD53" i="30"/>
  <c r="CP51" i="30"/>
  <c r="BY51" i="30"/>
  <c r="AC51" i="30"/>
  <c r="W22" i="30"/>
  <c r="DI25" i="30"/>
  <c r="DI24" i="30"/>
  <c r="DI21" i="30"/>
  <c r="DI20" i="30"/>
  <c r="DI18" i="30"/>
  <c r="DI17" i="30"/>
  <c r="DI16" i="30"/>
  <c r="DI14" i="30"/>
  <c r="DI13" i="30"/>
  <c r="AT12" i="30"/>
  <c r="DI10" i="30"/>
  <c r="DI9" i="30"/>
  <c r="DI7" i="30"/>
  <c r="DI6" i="30"/>
  <c r="DI5" i="30"/>
  <c r="CQ37" i="29"/>
  <c r="CU34" i="29"/>
  <c r="CZ69" i="29"/>
  <c r="CI62" i="29"/>
  <c r="CZ58" i="29"/>
  <c r="CI58" i="29"/>
  <c r="AB57" i="29"/>
  <c r="DA35" i="29"/>
  <c r="DP11" i="29"/>
  <c r="DO11" i="29"/>
  <c r="DP10" i="29"/>
  <c r="DO10" i="29"/>
  <c r="DP9" i="29"/>
  <c r="DO9" i="29"/>
  <c r="DP8" i="29"/>
  <c r="DO8" i="29"/>
  <c r="DP6" i="29"/>
  <c r="DO6" i="29"/>
  <c r="DP5" i="29"/>
  <c r="DO5" i="29"/>
  <c r="DP4" i="29"/>
  <c r="DO4" i="29"/>
  <c r="DF69" i="26"/>
  <c r="CO62" i="26"/>
  <c r="DF58" i="26"/>
  <c r="CO58" i="26"/>
  <c r="AB57" i="26"/>
  <c r="CW37" i="26"/>
  <c r="CR35" i="26"/>
  <c r="DQ69" i="25"/>
  <c r="CZ62" i="25"/>
  <c r="DQ58" i="25"/>
  <c r="CZ58" i="25"/>
  <c r="AB57" i="25"/>
  <c r="DH41" i="25"/>
  <c r="DH37" i="25"/>
  <c r="DC35" i="25"/>
  <c r="DY34" i="25"/>
  <c r="DQ69" i="20"/>
  <c r="CZ62" i="20"/>
  <c r="DQ58" i="20"/>
  <c r="CZ58" i="20"/>
  <c r="AB57" i="20"/>
  <c r="DH41" i="20"/>
  <c r="DH37" i="20"/>
  <c r="CF57" i="16"/>
  <c r="DH41" i="16"/>
  <c r="DH37" i="16"/>
  <c r="CP62" i="17"/>
  <c r="BY55" i="17"/>
  <c r="AD53" i="17"/>
  <c r="CP51" i="17"/>
  <c r="BY51" i="17"/>
  <c r="AD51" i="17"/>
  <c r="Y32" i="17"/>
  <c r="G11" i="17"/>
  <c r="DQ69" i="16"/>
  <c r="CZ62" i="16"/>
  <c r="DQ58" i="16"/>
  <c r="CZ58" i="16"/>
  <c r="AB57" i="16"/>
  <c r="DC35" i="16"/>
  <c r="DY34" i="16"/>
  <c r="EG11" i="16"/>
  <c r="EF11" i="16"/>
  <c r="EG10" i="16"/>
  <c r="EF10" i="16"/>
  <c r="EG9" i="16"/>
  <c r="EF9" i="16"/>
  <c r="EG8" i="16"/>
  <c r="EF8" i="16"/>
  <c r="EG6" i="16"/>
  <c r="EF6" i="16"/>
  <c r="EG5" i="16"/>
  <c r="EF5" i="16"/>
  <c r="EG4" i="16"/>
  <c r="EF4" i="16"/>
  <c r="BF63" i="13"/>
  <c r="BF66" i="13"/>
  <c r="BF65" i="13"/>
  <c r="BF64" i="13"/>
  <c r="BH64" i="13"/>
  <c r="BH63" i="13"/>
  <c r="Y35" i="9"/>
  <c r="AD53" i="7"/>
  <c r="AD51" i="7"/>
  <c r="Y32" i="7"/>
  <c r="AD51" i="9"/>
  <c r="AD53" i="9"/>
  <c r="W23" i="9"/>
  <c r="W25" i="14"/>
  <c r="G11" i="7"/>
  <c r="CP62" i="9"/>
  <c r="BY55" i="9"/>
  <c r="CP51" i="9"/>
  <c r="BY51" i="9"/>
  <c r="CP62" i="7"/>
  <c r="BY55" i="7"/>
  <c r="CP51" i="7"/>
  <c r="BY51" i="7"/>
  <c r="CP62" i="1"/>
  <c r="BY55" i="1"/>
  <c r="CP51" i="1"/>
  <c r="BY51" i="1"/>
  <c r="CP62" i="12"/>
  <c r="BY55" i="12"/>
  <c r="CP51" i="12"/>
  <c r="BY51" i="12"/>
  <c r="CP51" i="11"/>
  <c r="BY51" i="11"/>
  <c r="CP62" i="11"/>
  <c r="BY55" i="11"/>
  <c r="AA9" i="11"/>
  <c r="CA9" i="12"/>
  <c r="DI5" i="9"/>
  <c r="DI6" i="9"/>
  <c r="DI7" i="9"/>
  <c r="DI9" i="9"/>
  <c r="DI10" i="9"/>
  <c r="AT12" i="9"/>
  <c r="DI13" i="9"/>
  <c r="DI14" i="9"/>
  <c r="DI16" i="9"/>
  <c r="DI17" i="9"/>
  <c r="DI18" i="9"/>
  <c r="DI20" i="9"/>
  <c r="DI21" i="9"/>
  <c r="DI23" i="9"/>
  <c r="DI24" i="9"/>
  <c r="DI25" i="9"/>
  <c r="E13" i="7"/>
</calcChain>
</file>

<file path=xl/sharedStrings.xml><?xml version="1.0" encoding="utf-8"?>
<sst xmlns="http://schemas.openxmlformats.org/spreadsheetml/2006/main" count="1422" uniqueCount="304">
  <si>
    <t>400</t>
  </si>
  <si>
    <t>110</t>
  </si>
  <si>
    <t>500</t>
  </si>
  <si>
    <t>250</t>
  </si>
  <si>
    <t>100</t>
  </si>
  <si>
    <t>1000</t>
  </si>
  <si>
    <t>Diepte</t>
  </si>
  <si>
    <t>Lengte</t>
  </si>
  <si>
    <t>Maaiveld</t>
  </si>
  <si>
    <t>A</t>
  </si>
  <si>
    <t>Doorsnede A-A</t>
  </si>
  <si>
    <t>300</t>
  </si>
  <si>
    <t>Project</t>
  </si>
  <si>
    <t>Opdrachtgever</t>
  </si>
  <si>
    <t>Omschrijving</t>
  </si>
  <si>
    <t>Formaat</t>
  </si>
  <si>
    <t>Schaal</t>
  </si>
  <si>
    <t>Status</t>
  </si>
  <si>
    <t>Fase</t>
  </si>
  <si>
    <t>Projectnr</t>
  </si>
  <si>
    <t>Tekeningnr</t>
  </si>
  <si>
    <t>Datum</t>
  </si>
  <si>
    <t>N.O.S</t>
  </si>
  <si>
    <t>Teken</t>
  </si>
  <si>
    <t>Control</t>
  </si>
  <si>
    <t>Legende</t>
  </si>
  <si>
    <t>Revisie :</t>
  </si>
  <si>
    <t>Voedingskabel pomp</t>
  </si>
  <si>
    <t>Drainagezand</t>
  </si>
  <si>
    <t>B</t>
  </si>
  <si>
    <t>C</t>
  </si>
  <si>
    <t>D</t>
  </si>
  <si>
    <t>E</t>
  </si>
  <si>
    <t>F</t>
  </si>
  <si>
    <t>Gietijzeren Deksel</t>
  </si>
  <si>
    <t>Drain</t>
  </si>
  <si>
    <t>800</t>
  </si>
  <si>
    <t>Bentoniet</t>
  </si>
  <si>
    <t>Eénvoudig verwijderbaar deksel in PE</t>
  </si>
  <si>
    <t>HDPE-buizen PN6</t>
  </si>
  <si>
    <t>Manifold</t>
  </si>
  <si>
    <t>Aansluiting</t>
  </si>
  <si>
    <t>HDPE-BUIZEN PN6</t>
  </si>
  <si>
    <t>20 mm</t>
  </si>
  <si>
    <t>25 mm</t>
  </si>
  <si>
    <t>32 mm</t>
  </si>
  <si>
    <t>50 mm</t>
  </si>
  <si>
    <t>63 mm</t>
  </si>
  <si>
    <t>90 mm</t>
  </si>
  <si>
    <t>110 mm</t>
  </si>
  <si>
    <t>SLANGEN</t>
  </si>
  <si>
    <t>1/2''</t>
  </si>
  <si>
    <t>3/4''</t>
  </si>
  <si>
    <t>1''</t>
  </si>
  <si>
    <t>2''</t>
  </si>
  <si>
    <t>KOGELKRANEN</t>
  </si>
  <si>
    <t>1/4''</t>
  </si>
  <si>
    <t>SCHUIFAFSLUITERS</t>
  </si>
  <si>
    <t>3''</t>
  </si>
  <si>
    <t>4''</t>
  </si>
  <si>
    <t>MANIFOLD</t>
  </si>
  <si>
    <t>manifold 2''</t>
  </si>
  <si>
    <t>manifold 3''</t>
  </si>
  <si>
    <t>manifold 4''</t>
  </si>
  <si>
    <t>aansluiting 1/2''</t>
  </si>
  <si>
    <t>aansluiting 3/4''</t>
  </si>
  <si>
    <t>aansluiting 1''</t>
  </si>
  <si>
    <t>aansluiting 11/2''</t>
  </si>
  <si>
    <t>aansluiting 2''</t>
  </si>
  <si>
    <t>aansluiting 3''</t>
  </si>
  <si>
    <t>aansluiting 4''</t>
  </si>
  <si>
    <t>1 1/2''</t>
  </si>
  <si>
    <t>10xD</t>
  </si>
  <si>
    <t>4xD</t>
  </si>
  <si>
    <t>Aantal leidingen (st)</t>
  </si>
  <si>
    <t>naar WZI</t>
  </si>
  <si>
    <t>BOFAS</t>
  </si>
  <si>
    <t>Toezichtkamer</t>
  </si>
  <si>
    <t>20 mm (1/2'')</t>
  </si>
  <si>
    <t>25 mm (3/4'')</t>
  </si>
  <si>
    <t>32 mm (1'')</t>
  </si>
  <si>
    <t>50 mm (1 1/2'')</t>
  </si>
  <si>
    <t>63 mm (2'')</t>
  </si>
  <si>
    <t>G</t>
  </si>
  <si>
    <t>Betonrand gefundeerd op gestabiliseerd zand</t>
  </si>
  <si>
    <t>Geribte HDPE-trekbuis</t>
  </si>
  <si>
    <t>H</t>
  </si>
  <si>
    <t>PE leiding Ø 110 mm</t>
  </si>
  <si>
    <t>min. 700</t>
  </si>
  <si>
    <t>Verticale boring</t>
  </si>
  <si>
    <t>Boordiameter</t>
  </si>
  <si>
    <t>Boordiepte</t>
  </si>
  <si>
    <t>Blinde stijgbuis</t>
  </si>
  <si>
    <t>Filterbuis</t>
  </si>
  <si>
    <t>I</t>
  </si>
  <si>
    <t>Vertikale boringen</t>
  </si>
  <si>
    <t>mm</t>
  </si>
  <si>
    <t>Filterdiameter</t>
  </si>
  <si>
    <t>Bovenkant filter</t>
  </si>
  <si>
    <t>Onderkant filter</t>
  </si>
  <si>
    <t>m-mv</t>
  </si>
  <si>
    <t>"</t>
  </si>
  <si>
    <t>m</t>
  </si>
  <si>
    <t>ca. 500</t>
  </si>
  <si>
    <t>Grind</t>
  </si>
  <si>
    <t>m³</t>
  </si>
  <si>
    <t>Lengte :</t>
  </si>
  <si>
    <t>Diepte :</t>
  </si>
  <si>
    <t>P</t>
  </si>
  <si>
    <t>Manometer</t>
  </si>
  <si>
    <t>Kogelkraan 1/4" met slangenpilaar (monsternamepunt)</t>
  </si>
  <si>
    <t>J</t>
  </si>
  <si>
    <t>K</t>
  </si>
  <si>
    <t>Aanvulzand</t>
  </si>
  <si>
    <t>Principeschets : Luchtdrain</t>
  </si>
  <si>
    <t>L</t>
  </si>
  <si>
    <t>Ontwerpbureau</t>
  </si>
  <si>
    <t>M</t>
  </si>
  <si>
    <t>Dompelpomp</t>
  </si>
  <si>
    <t>PE drukleiding (lucht) Ø</t>
  </si>
  <si>
    <t>PE drukleiding (water) Ø</t>
  </si>
  <si>
    <t>N</t>
  </si>
  <si>
    <t>Pompput</t>
  </si>
  <si>
    <t>Dompelpomp incl. voedingskabel</t>
  </si>
  <si>
    <t>Luchtdrain</t>
  </si>
  <si>
    <t>Principefiguur</t>
  </si>
  <si>
    <t>LD_1</t>
  </si>
  <si>
    <t>WD_1</t>
  </si>
  <si>
    <t>WD_2</t>
  </si>
  <si>
    <t>OF_W1</t>
  </si>
  <si>
    <t>MF_W2</t>
  </si>
  <si>
    <t>MF_L1</t>
  </si>
  <si>
    <t>MF_W1</t>
  </si>
  <si>
    <t>OF_L1</t>
  </si>
  <si>
    <t>OF_LW1</t>
  </si>
  <si>
    <t>Manfifold lucht</t>
  </si>
  <si>
    <t>DRAINS</t>
  </si>
  <si>
    <t>Diepte
(m-mv)</t>
  </si>
  <si>
    <t>Lengte
(m)</t>
  </si>
  <si>
    <t>FILTERS</t>
  </si>
  <si>
    <t>MANIFOLDS</t>
  </si>
  <si>
    <t>Bovenzijde filterstelling
(m-mv)</t>
  </si>
  <si>
    <t>Referentie-code (1)</t>
  </si>
  <si>
    <t>(1) De referentiecode verwijst naar andere documenten zoals bvb lay-out figuren</t>
  </si>
  <si>
    <t>Opmerkingen</t>
  </si>
  <si>
    <t xml:space="preserve">Bovenstaande figuur betreft een uitvoering met toezichtputten. </t>
  </si>
  <si>
    <t>Opm:</t>
  </si>
  <si>
    <t>Blinde PE stijgbuis Ø 110m PN10</t>
  </si>
  <si>
    <t>Bocht 45° in PE, PN10</t>
  </si>
  <si>
    <t>Bij een ondergrondse afwerking vervalt deksel A en toezichtkamer B.</t>
  </si>
  <si>
    <t>Afwerking</t>
  </si>
  <si>
    <t>Debiet
 (Nm³/u)</t>
  </si>
  <si>
    <t>Bedvolume
(m³)</t>
  </si>
  <si>
    <t>Blinde PE stijgbuis PN10</t>
  </si>
  <si>
    <t>Diameter filter
(inch)</t>
  </si>
  <si>
    <t>Diameter aansluiting
(inch)</t>
  </si>
  <si>
    <t>Opm: ingeval de dimensies ontbreken zie projectgegevens</t>
  </si>
  <si>
    <t>Aantal aansluitingen
(stuks)</t>
  </si>
  <si>
    <t>Filter-diameter</t>
  </si>
  <si>
    <t>toezichtput</t>
  </si>
  <si>
    <t>ondergronds</t>
  </si>
  <si>
    <t>bovengronds</t>
  </si>
  <si>
    <t>Klasse deksel</t>
  </si>
  <si>
    <t>B125</t>
  </si>
  <si>
    <t>C250</t>
  </si>
  <si>
    <t>D400</t>
  </si>
  <si>
    <t>1/2</t>
  </si>
  <si>
    <t>3/4</t>
  </si>
  <si>
    <t>1 1/2</t>
  </si>
  <si>
    <t>ONTREKKINGS- EN ZUIVERINGSINFRASTRUCTUUR BODEMLUCHT</t>
  </si>
  <si>
    <t>ONTREKKINGS- EN ZUIVERINGSINFRASTRUCTUUR GRONDWATER</t>
  </si>
  <si>
    <t>Debiet
 (m³/u)</t>
  </si>
  <si>
    <t>Debiet water</t>
  </si>
  <si>
    <t>Debiet Lucht</t>
  </si>
  <si>
    <t>Bedvolume water</t>
  </si>
  <si>
    <t>Bedvolume lucht</t>
  </si>
  <si>
    <t>Bedvolume
(liter)</t>
  </si>
  <si>
    <t>nvt</t>
  </si>
  <si>
    <t>ntb</t>
  </si>
  <si>
    <t>DLR</t>
  </si>
  <si>
    <t>PJ_1</t>
  </si>
  <si>
    <t>Doel</t>
  </si>
  <si>
    <t>Algemeen</t>
  </si>
  <si>
    <t>In de rechterbenedenhoek worden de gegevens mbt projectnr,naam, ontwerpbureau weergegeven.</t>
  </si>
  <si>
    <t>De ontwerper kan daar waar nodig nieuwe tabbladen toevoegen met volledig nieuwe of licht gewijzigde figuren. In dit geval zal hij steeds een aangepast tekeningnummer vermelden.</t>
  </si>
  <si>
    <t xml:space="preserve">In de verschillende tabbladen zijn een aantal typische standaardfiguren opgenomen. </t>
  </si>
  <si>
    <t>Afwerking pompput</t>
  </si>
  <si>
    <t>Afwerking doorspuit-put</t>
  </si>
  <si>
    <t>Diameter aanzuiglei-ding lucht
(mm)</t>
  </si>
  <si>
    <t>Diameter aanzuiglei-ding water
(mm)</t>
  </si>
  <si>
    <t xml:space="preserve">Door gebruik te maken van standaardfiguren kan men op een vlotte manier tot een degelijke ontwerp komen. Men mag hierbij echter niet uit het oog verliezen dat elk project verschillend is. Daar waar nodig dient dan ook afgeweken te worden van een standaard. </t>
  </si>
  <si>
    <t>Projectgegevens</t>
  </si>
  <si>
    <t>Klasse deksel pompput</t>
  </si>
  <si>
    <t>Klasse deksel doorspuit-put</t>
  </si>
  <si>
    <t>Diameter aanzuig-leiding
(mm)</t>
  </si>
  <si>
    <t>Geribde HDPE trekbuis Ø 110 mm</t>
  </si>
  <si>
    <t>en beide leidingen D en E worden bovengronds geplaatst.</t>
  </si>
  <si>
    <t xml:space="preserve">Bij een bovengrondse afwerking vervallt deksel A en toezichtkamer B, wordt de blinde stijgbuis I verlengd tot juist boven het maaiveld. De voedingskabel in de trekbuis C </t>
  </si>
  <si>
    <t>Bij een bovengrondse afwerking vervalt deksel A en toezichtkamer B, wordt de blinde stijgbuis I verlengd tot juist boven het maaiveld en de aanzuigleiding E bovengronds geplaatst.</t>
  </si>
  <si>
    <t>Bij een bovengrondse afwerking vervallen deksel A en toezichtkamer B, wordt de blinde stijgbuis I verlengd tot juist boven het maaiveld en de aanzuigleiding bovengronds geplaatst.</t>
  </si>
  <si>
    <t>40 mm</t>
  </si>
  <si>
    <t>1 1/4"</t>
  </si>
  <si>
    <t>40 mm (1 1/4")</t>
  </si>
  <si>
    <t>aansluiting 11/4''</t>
  </si>
  <si>
    <t>1000 mm</t>
  </si>
  <si>
    <t>en de leiding D wordt bovengronds geplaatst.</t>
  </si>
  <si>
    <t>Transparante slang (ingeval aansluiting op manifold)</t>
  </si>
  <si>
    <t xml:space="preserve">200 mm    </t>
  </si>
  <si>
    <t>HDPE-buis PN6</t>
  </si>
  <si>
    <t>Aantal dompelpompen (st)</t>
  </si>
  <si>
    <t>Manifold in inch of collectorleiding in mm</t>
  </si>
  <si>
    <t>Principeschets : Manifold pump &amp; treat</t>
  </si>
  <si>
    <t>Principeschets : Manifold GW verlaging</t>
  </si>
  <si>
    <t>Kogelkraan 3/4" met slangenpilaar (monsternamepunt)</t>
  </si>
  <si>
    <t xml:space="preserve">Manifold </t>
  </si>
  <si>
    <t>naar luchtzuivering</t>
  </si>
  <si>
    <t>naar waterzuivering</t>
  </si>
  <si>
    <t>25 Di  à  1000 mm</t>
  </si>
  <si>
    <t>2"</t>
  </si>
  <si>
    <t>3"</t>
  </si>
  <si>
    <t>4"</t>
  </si>
  <si>
    <t>MANIFOLDS / COLLECTORLEIDINGEN</t>
  </si>
  <si>
    <t>Opening hoofdflens-
debietmeter
(mm)</t>
  </si>
  <si>
    <t>Hoofdflensdebietmeter (horizontaal geplaatst)</t>
  </si>
  <si>
    <t>Opening flens- debietmeter in aansluiting
(mm)</t>
  </si>
  <si>
    <t>Manifold grondwaterverlaging</t>
  </si>
  <si>
    <t>Manifold water pump and treat</t>
  </si>
  <si>
    <t>Boor-diameter
(mm)</t>
  </si>
  <si>
    <t>Q</t>
  </si>
  <si>
    <t xml:space="preserve">meetpunt (of debietmeter) ter bepaling van het luchtdebiet </t>
  </si>
  <si>
    <t>Transparante slang</t>
  </si>
  <si>
    <t>Elektromechanische gestuurde klep</t>
  </si>
  <si>
    <t>MF_HVE</t>
  </si>
  <si>
    <t>Diameter manifold
(inch)/
collectorlei-ding (mm)</t>
  </si>
  <si>
    <t>De aansluiting van de leiding op de filter mag ook via het deksel G gebeuren.</t>
  </si>
  <si>
    <t>De aansluiting van de leiding(en) op de filter mag ook via het deksel G gebeuren.</t>
  </si>
  <si>
    <t>Bovenkant bovenste filter</t>
  </si>
  <si>
    <t>Bovenkant onderste filter</t>
  </si>
  <si>
    <t>Onderkant bovenste filter</t>
  </si>
  <si>
    <t>OF_L2</t>
  </si>
  <si>
    <t>OF_WL</t>
  </si>
  <si>
    <t>Principeschets : Boring met luchtextractie en grondwateronttrekkingfilter</t>
  </si>
  <si>
    <t>Principeschets : Boring met 2  luchtextractiefilters</t>
  </si>
  <si>
    <t>Filterbuis water</t>
  </si>
  <si>
    <t>Filterbuis lucht</t>
  </si>
  <si>
    <t xml:space="preserve">Filterstelling van </t>
  </si>
  <si>
    <t xml:space="preserve">tot </t>
  </si>
  <si>
    <t>Manifold in inch</t>
  </si>
  <si>
    <t>75 mm</t>
  </si>
  <si>
    <t>De ontwerper kan op de standaardfiguur de verschillende variabele afmetingen toevoegen of hij kan al deze variabele afmetingen bundelen in het tabblad "Projectgegevens". Dit laatste geniet de voorkeur.</t>
  </si>
  <si>
    <t>630</t>
  </si>
  <si>
    <t>Onderwater-pomp
(m³/u)</t>
  </si>
  <si>
    <t>Onderwaterpomp met voedingskabel</t>
  </si>
  <si>
    <t>Onderwaterpomp incl. voedingskabel (zie ook projectgegevens)</t>
  </si>
  <si>
    <t>Bij een ondergrondse afwerking vervalt deksel A, toezichtkamer B en de trekbuis C. De variant met onderwaterpomp bestaat niet bij ondergrondse afwerking.</t>
  </si>
  <si>
    <t>Aantal onderwaterpompen (st)</t>
  </si>
  <si>
    <t>Opm:  ingeval de dimensies ontbreken zie projectgegevens</t>
  </si>
  <si>
    <t>projectspecifiek na te gaan of transparante slangen</t>
  </si>
  <si>
    <t>noodzakelijk zijn</t>
  </si>
  <si>
    <t>Opmerkingen (bijvoorbeeld spleetbreedte (in mm) en diameter filtergrind (van …  mm tot … mm), ...)</t>
  </si>
  <si>
    <t>Bij een bovengrondse afwerking vervalt deksel A en toezichtkamer B, wordt de blinde stijgbuis I verlengd tot juist boven het maaiveld en de aanzuigleiding D bovengronds geplaatst.</t>
  </si>
  <si>
    <t>Bij een ondergrondse afwerking vervalt deksel A en toezichtkamer B.Tevens vervalt de volledige doorspuitput.</t>
  </si>
  <si>
    <t xml:space="preserve">Bovenstaande figuur betreft een uitvoering met toezichtput. </t>
  </si>
  <si>
    <t>Bij een bovengrondse afwerking vervallen deksel A en toezichtkamer B, wordt de blinde stijgbuis I verlengd tot juist boven het maaiveld en de aanzuigleidingen bovengronds geplaatst.</t>
  </si>
  <si>
    <t>nvt : niet van toepassing</t>
  </si>
  <si>
    <t xml:space="preserve">Bij een bovengrondse afwerking vervalt deksel A, wordt de blinde stijgbuis I en pompput N verlengd tot juist boven het maaiveld, de kabel in de trekbuis C </t>
  </si>
  <si>
    <t>en afvoerleiding D beide bovengronds geplaatst.</t>
  </si>
  <si>
    <t xml:space="preserve">In de tabellen worden alle ontwerpgegevens van de in-situ infrastructuur weergegeven. Door te verwijzen naar standaardfiguren in de andere tabbladen opgenomen en/of eventueel naar andere bijlagen van het bestek, worden alle belangrijke ontwerpkarakteristieken weergegeven. Door het opnemen van een referentiecode kan naar de verschillende elementen op het lay-out plan of een proces schema verwezen worden. </t>
  </si>
  <si>
    <t xml:space="preserve">Transparante slang </t>
  </si>
  <si>
    <t>Principeschets : Combi filter</t>
  </si>
  <si>
    <t>Combifilter</t>
  </si>
  <si>
    <t xml:space="preserve">Gestandardiseerd ontwerp van in-situ infrastructuur van filters,drains, manifolds/collectorleidingen voor bodemluchtextractie en grondwateronttrekking. </t>
  </si>
  <si>
    <t xml:space="preserve">Bovenstaande figuur betreft een uitvoering met toezichtputten.  De pompput N fungeert als toezichtput. </t>
  </si>
  <si>
    <t>Principeschets : Grondwaterontrekkingsfilter</t>
  </si>
  <si>
    <t>Grondwateronttrekkingsfilter</t>
  </si>
  <si>
    <t>Bodemluchtonttrekkingsfilter</t>
  </si>
  <si>
    <t>Principeschets : Bodemluchtextractiefilter</t>
  </si>
  <si>
    <t>Grondwaterdrain met pompput</t>
  </si>
  <si>
    <t>Grondwaterdrain met inhanger</t>
  </si>
  <si>
    <t>nbt : nog te bepalen</t>
  </si>
  <si>
    <t>Principeschets : Grondwaterdrain met inhanger</t>
  </si>
  <si>
    <t>Principeschets : Grondwaterdrain met pompput</t>
  </si>
  <si>
    <t>versienr</t>
  </si>
  <si>
    <t>naam</t>
  </si>
  <si>
    <t>goedgekeurd</t>
  </si>
  <si>
    <t xml:space="preserve">datum versie </t>
  </si>
  <si>
    <t>opmerkingen</t>
  </si>
  <si>
    <t>1.00</t>
  </si>
  <si>
    <t>JDW</t>
  </si>
  <si>
    <t>EG</t>
  </si>
  <si>
    <t>versie 1 BOFAS 3</t>
  </si>
  <si>
    <t>8?</t>
  </si>
  <si>
    <t>?</t>
  </si>
  <si>
    <t>aanpassingen cfr BOFAS 3</t>
  </si>
  <si>
    <t>KE</t>
  </si>
  <si>
    <t>DL</t>
  </si>
  <si>
    <t>SPECIFICATIES IN SITU-INFRASTRUCTUUR</t>
  </si>
  <si>
    <t>4½</t>
  </si>
  <si>
    <t xml:space="preserve">Ontwerpgegevens In situ </t>
  </si>
  <si>
    <t>Aant. leidingen (st)</t>
  </si>
  <si>
    <t>Principeschets: Manifold lucht</t>
  </si>
  <si>
    <t>Principeschets: Manifold HVE</t>
  </si>
  <si>
    <t>Principeschets: Manifold water (verlaging)</t>
  </si>
  <si>
    <t>Hieronder volgt een korte beschrijving van het tabblad projectgegevens. In de verschillende tabbladen is een meer gedetailleerde toelichting te vinden.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</si>
</sst>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min.&quot;\ #,##0\ &quot;cm&quot;"/>
  </numFmts>
  <fonts count="12" x14ac:knownFonts="1">
    <font>
      <sz val="10"/>
      <name val="Arial"/>
    </font>
    <font>
      <sz val="8"/>
      <name val="Arial"/>
      <family val="2"/>
    </font>
    <font>
      <b/>
      <sz val="10"/>
      <name val="Trebuchet MS"/>
      <family val="2"/>
    </font>
    <font>
      <sz val="10"/>
      <name val="Trebuchet MS"/>
      <family val="2"/>
    </font>
    <font>
      <sz val="8"/>
      <name val="Trebuchet MS"/>
      <family val="2"/>
    </font>
    <font>
      <b/>
      <sz val="14"/>
      <name val="Trebuchet MS"/>
      <family val="2"/>
    </font>
    <font>
      <b/>
      <sz val="12"/>
      <name val="Trebuchet MS"/>
      <family val="2"/>
    </font>
    <font>
      <sz val="7"/>
      <name val="Trebuchet MS"/>
      <family val="2"/>
    </font>
    <font>
      <u/>
      <sz val="10"/>
      <name val="Trebuchet MS"/>
      <family val="2"/>
    </font>
    <font>
      <u/>
      <sz val="8"/>
      <name val="Trebuchet MS"/>
      <family val="2"/>
    </font>
    <font>
      <sz val="8"/>
      <color rgb="FF000000"/>
      <name val="Trebuchet MS"/>
      <family val="2"/>
    </font>
    <font>
      <b/>
      <sz val="16"/>
      <name val="Trebuchet MS"/>
      <family val="2"/>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tint="-0.14999847407452621"/>
        <bgColor indexed="64"/>
      </patternFill>
    </fill>
  </fills>
  <borders count="4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24">
    <xf numFmtId="0" fontId="0" fillId="0" borderId="0" xfId="0"/>
    <xf numFmtId="0" fontId="2" fillId="0" borderId="0" xfId="0" applyFont="1" applyAlignment="1">
      <alignment wrapText="1"/>
    </xf>
    <xf numFmtId="0" fontId="3" fillId="0" borderId="0" xfId="0" applyFont="1"/>
    <xf numFmtId="0" fontId="3" fillId="0" borderId="0" xfId="0" applyFont="1" applyAlignment="1">
      <alignment wrapText="1"/>
    </xf>
    <xf numFmtId="0" fontId="3" fillId="0" borderId="0" xfId="0" quotePrefix="1" applyFont="1" applyAlignment="1">
      <alignment wrapText="1"/>
    </xf>
    <xf numFmtId="0" fontId="2" fillId="4" borderId="0" xfId="0" applyFont="1" applyFill="1" applyAlignment="1">
      <alignment wrapText="1"/>
    </xf>
    <xf numFmtId="0" fontId="3" fillId="0" borderId="28" xfId="0" applyFont="1" applyBorder="1"/>
    <xf numFmtId="14" fontId="3" fillId="0" borderId="28" xfId="0" applyNumberFormat="1" applyFont="1" applyBorder="1"/>
    <xf numFmtId="0" fontId="4" fillId="0" borderId="3" xfId="0" applyFont="1" applyBorder="1"/>
    <xf numFmtId="0" fontId="4" fillId="0" borderId="4" xfId="0" applyFont="1" applyBorder="1" applyAlignment="1">
      <alignment horizontal="center"/>
    </xf>
    <xf numFmtId="0" fontId="4" fillId="0" borderId="4" xfId="0" applyFont="1" applyBorder="1"/>
    <xf numFmtId="0" fontId="4" fillId="0" borderId="5" xfId="0" applyFont="1" applyBorder="1"/>
    <xf numFmtId="0" fontId="4" fillId="0" borderId="0" xfId="0" applyFont="1" applyBorder="1"/>
    <xf numFmtId="0" fontId="4" fillId="0" borderId="0" xfId="0" applyFont="1" applyBorder="1" applyAlignment="1">
      <alignment horizontal="center"/>
    </xf>
    <xf numFmtId="0" fontId="4" fillId="0" borderId="1" xfId="0" applyFont="1" applyBorder="1"/>
    <xf numFmtId="0" fontId="5" fillId="0" borderId="0" xfId="0" applyFont="1" applyBorder="1" applyAlignment="1">
      <alignment horizontal="left"/>
    </xf>
    <xf numFmtId="0" fontId="4" fillId="0" borderId="2" xfId="0" applyFont="1" applyBorder="1"/>
    <xf numFmtId="0" fontId="6" fillId="0" borderId="0" xfId="0" applyFont="1" applyBorder="1" applyAlignment="1">
      <alignment horizontal="left"/>
    </xf>
    <xf numFmtId="0" fontId="4" fillId="4" borderId="23" xfId="0" applyFont="1" applyFill="1" applyBorder="1" applyAlignment="1">
      <alignment horizontal="center" wrapText="1"/>
    </xf>
    <xf numFmtId="0" fontId="4" fillId="4" borderId="22" xfId="0" applyFont="1" applyFill="1" applyBorder="1" applyAlignment="1">
      <alignment horizontal="center" wrapText="1"/>
    </xf>
    <xf numFmtId="0" fontId="4" fillId="0" borderId="25" xfId="0" applyFont="1" applyBorder="1" applyAlignment="1" applyProtection="1">
      <alignment horizontal="center"/>
      <protection locked="0"/>
    </xf>
    <xf numFmtId="0" fontId="4" fillId="0" borderId="26"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0" xfId="0" applyFont="1" applyBorder="1" applyAlignment="1">
      <alignment horizontal="center" wrapText="1"/>
    </xf>
    <xf numFmtId="0" fontId="4" fillId="0" borderId="29" xfId="0" applyFont="1" applyBorder="1" applyAlignment="1" applyProtection="1">
      <alignment horizontal="center"/>
      <protection locked="0"/>
    </xf>
    <xf numFmtId="0" fontId="4" fillId="0" borderId="30" xfId="0" applyFont="1" applyBorder="1" applyAlignment="1" applyProtection="1">
      <alignment horizontal="center" textRotation="90"/>
      <protection locked="0"/>
    </xf>
    <xf numFmtId="0" fontId="4" fillId="0" borderId="30" xfId="0" applyFont="1" applyBorder="1" applyAlignment="1" applyProtection="1">
      <alignment horizontal="center"/>
      <protection locked="0"/>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quotePrefix="1" applyFont="1" applyBorder="1"/>
    <xf numFmtId="0" fontId="4" fillId="4" borderId="22" xfId="0" applyFont="1" applyFill="1" applyBorder="1" applyAlignment="1">
      <alignment horizontal="center"/>
    </xf>
    <xf numFmtId="0" fontId="6" fillId="0" borderId="0" xfId="0" applyFont="1" applyBorder="1"/>
    <xf numFmtId="0" fontId="4" fillId="0" borderId="16" xfId="0" applyFont="1" applyBorder="1"/>
    <xf numFmtId="0" fontId="4" fillId="0" borderId="17" xfId="0" applyFont="1" applyBorder="1"/>
    <xf numFmtId="0" fontId="4" fillId="0" borderId="18" xfId="0" applyFont="1" applyBorder="1"/>
    <xf numFmtId="0" fontId="7" fillId="0" borderId="16" xfId="0" applyFont="1" applyBorder="1"/>
    <xf numFmtId="0" fontId="7" fillId="0" borderId="17" xfId="0" applyFont="1" applyBorder="1"/>
    <xf numFmtId="0" fontId="7" fillId="0" borderId="18" xfId="0" applyFont="1" applyBorder="1"/>
    <xf numFmtId="0" fontId="7" fillId="0" borderId="19" xfId="0" applyFont="1" applyBorder="1"/>
    <xf numFmtId="0" fontId="4" fillId="0" borderId="10" xfId="0" applyFont="1" applyBorder="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8" xfId="0" applyFont="1" applyBorder="1"/>
    <xf numFmtId="0" fontId="4" fillId="0" borderId="15" xfId="0" applyFont="1" applyBorder="1"/>
    <xf numFmtId="0" fontId="4" fillId="0" borderId="21" xfId="0" applyFont="1" applyBorder="1"/>
    <xf numFmtId="0" fontId="4" fillId="0" borderId="0" xfId="0" applyFont="1" applyBorder="1" applyAlignment="1">
      <alignment horizontal="left"/>
    </xf>
    <xf numFmtId="0" fontId="4" fillId="0" borderId="0" xfId="0" applyFont="1"/>
    <xf numFmtId="0" fontId="4" fillId="0" borderId="7" xfId="0" applyFont="1" applyBorder="1"/>
    <xf numFmtId="0" fontId="4" fillId="0" borderId="6" xfId="0" applyFont="1" applyBorder="1"/>
    <xf numFmtId="0" fontId="4" fillId="0" borderId="6" xfId="0" applyFont="1" applyBorder="1" applyAlignment="1">
      <alignment horizontal="center"/>
    </xf>
    <xf numFmtId="16" fontId="4" fillId="0" borderId="0" xfId="0" quotePrefix="1" applyNumberFormat="1" applyFont="1" applyBorder="1" applyAlignment="1">
      <alignment horizontal="center"/>
    </xf>
    <xf numFmtId="0" fontId="4" fillId="0" borderId="0" xfId="0" quotePrefix="1" applyFont="1" applyBorder="1" applyAlignment="1">
      <alignment horizontal="center"/>
    </xf>
    <xf numFmtId="0" fontId="4" fillId="0" borderId="0" xfId="0" applyFont="1" applyBorder="1" applyAlignment="1" applyProtection="1">
      <alignment vertical="center" textRotation="90"/>
      <protection locked="0"/>
    </xf>
    <xf numFmtId="0" fontId="3" fillId="0" borderId="0" xfId="0" applyFont="1" applyAlignment="1" applyProtection="1">
      <alignment vertical="center"/>
      <protection locked="0"/>
    </xf>
    <xf numFmtId="0" fontId="4" fillId="0" borderId="0" xfId="0" applyFont="1" applyBorder="1" applyAlignment="1">
      <alignment vertical="center"/>
    </xf>
    <xf numFmtId="0" fontId="4" fillId="0" borderId="0" xfId="0" applyFont="1" applyBorder="1" applyAlignment="1" applyProtection="1">
      <alignment vertical="center"/>
      <protection locked="0"/>
    </xf>
    <xf numFmtId="0" fontId="4" fillId="0" borderId="0" xfId="0" quotePrefix="1" applyFont="1" applyBorder="1" applyAlignment="1" applyProtection="1">
      <alignment horizontal="center" vertical="center"/>
      <protection locked="0"/>
    </xf>
    <xf numFmtId="0" fontId="4" fillId="0" borderId="0" xfId="0" quotePrefix="1"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2"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8" xfId="0" applyFont="1" applyBorder="1" applyAlignment="1">
      <alignment vertical="center"/>
    </xf>
    <xf numFmtId="0" fontId="4" fillId="0" borderId="15" xfId="0" applyFont="1" applyBorder="1" applyAlignment="1">
      <alignment vertical="center"/>
    </xf>
    <xf numFmtId="0" fontId="4" fillId="0" borderId="21" xfId="0" applyFont="1" applyBorder="1" applyAlignment="1">
      <alignment vertical="center"/>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4" xfId="0" applyFont="1" applyBorder="1" applyAlignment="1">
      <alignment vertical="center"/>
    </xf>
    <xf numFmtId="0" fontId="4" fillId="0" borderId="5" xfId="0" applyFont="1" applyBorder="1" applyAlignment="1">
      <alignment vertical="center"/>
    </xf>
    <xf numFmtId="0" fontId="4" fillId="0" borderId="1" xfId="0" applyFont="1" applyBorder="1" applyAlignment="1" applyProtection="1">
      <alignment vertical="center"/>
      <protection locked="0"/>
    </xf>
    <xf numFmtId="0" fontId="4" fillId="0" borderId="0" xfId="0" applyFont="1" applyBorder="1" applyAlignment="1" applyProtection="1">
      <alignment horizontal="center" vertical="center" textRotation="90"/>
      <protection locked="0"/>
    </xf>
    <xf numFmtId="0" fontId="4" fillId="0" borderId="0" xfId="0" applyFont="1" applyBorder="1" applyAlignment="1" applyProtection="1">
      <alignment horizontal="left" vertical="center"/>
      <protection locked="0"/>
    </xf>
    <xf numFmtId="0" fontId="4" fillId="0" borderId="0" xfId="0" quotePrefix="1" applyFont="1" applyBorder="1" applyAlignment="1" applyProtection="1">
      <alignment vertical="center" textRotation="90"/>
      <protection locked="0"/>
    </xf>
    <xf numFmtId="0" fontId="4" fillId="0" borderId="0" xfId="0" quotePrefix="1" applyFont="1" applyBorder="1" applyAlignment="1" applyProtection="1">
      <alignment horizontal="left" vertical="center"/>
      <protection locked="0"/>
    </xf>
    <xf numFmtId="0" fontId="4" fillId="0" borderId="7" xfId="0" applyFont="1" applyBorder="1" applyAlignment="1" applyProtection="1">
      <alignment vertical="center"/>
      <protection locked="0"/>
    </xf>
    <xf numFmtId="0" fontId="4" fillId="0" borderId="6" xfId="0" applyFont="1" applyBorder="1" applyAlignment="1">
      <alignment vertical="center"/>
    </xf>
    <xf numFmtId="0" fontId="4" fillId="0" borderId="5"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4" fillId="0" borderId="7" xfId="0" applyFont="1" applyBorder="1" applyAlignment="1">
      <alignment vertical="center"/>
    </xf>
    <xf numFmtId="0" fontId="4" fillId="0" borderId="20" xfId="0" applyFont="1" applyBorder="1" applyAlignment="1">
      <alignment vertical="center"/>
    </xf>
    <xf numFmtId="0" fontId="4" fillId="0" borderId="20" xfId="0" applyFont="1" applyBorder="1" applyAlignment="1" applyProtection="1">
      <alignment vertical="center"/>
      <protection locked="0"/>
    </xf>
    <xf numFmtId="0" fontId="4" fillId="0" borderId="3" xfId="0" applyFont="1" applyBorder="1" applyAlignment="1">
      <alignment vertical="center"/>
    </xf>
    <xf numFmtId="0" fontId="4" fillId="0" borderId="1" xfId="0" applyFont="1" applyBorder="1" applyAlignment="1">
      <alignment vertical="center"/>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164" fontId="4" fillId="0" borderId="0" xfId="0" applyNumberFormat="1" applyFont="1" applyBorder="1" applyAlignment="1" applyProtection="1">
      <alignment horizontal="center" vertical="center" textRotation="90"/>
      <protection locked="0"/>
    </xf>
    <xf numFmtId="164" fontId="4" fillId="0" borderId="0" xfId="0" applyNumberFormat="1" applyFont="1" applyBorder="1" applyAlignment="1" applyProtection="1">
      <alignment vertical="center" textRotation="90"/>
      <protection locked="0"/>
    </xf>
    <xf numFmtId="0" fontId="3" fillId="0" borderId="0" xfId="0" applyFont="1" applyAlignment="1" applyProtection="1">
      <alignment horizontal="center" vertical="center"/>
      <protection locked="0"/>
    </xf>
    <xf numFmtId="0" fontId="4" fillId="0" borderId="10"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9" fillId="0" borderId="0" xfId="0" applyFont="1" applyBorder="1" applyAlignment="1">
      <alignment vertical="center"/>
    </xf>
    <xf numFmtId="0" fontId="4" fillId="0" borderId="0" xfId="0" quotePrefix="1" applyFont="1" applyBorder="1" applyAlignment="1" applyProtection="1">
      <alignment horizontal="center" vertical="center" textRotation="90"/>
      <protection locked="0"/>
    </xf>
    <xf numFmtId="0" fontId="10" fillId="0" borderId="0" xfId="0" applyFont="1" applyAlignment="1" applyProtection="1">
      <alignment vertical="center"/>
      <protection locked="0"/>
    </xf>
    <xf numFmtId="0" fontId="4" fillId="0" borderId="24" xfId="0" applyFont="1" applyBorder="1" applyAlignment="1">
      <alignment vertical="center"/>
    </xf>
    <xf numFmtId="0" fontId="10" fillId="0" borderId="0" xfId="0" applyFont="1" applyAlignment="1">
      <alignment vertical="center"/>
    </xf>
    <xf numFmtId="0" fontId="4" fillId="0" borderId="0" xfId="0" applyFont="1" applyFill="1" applyBorder="1" applyAlignment="1">
      <alignment vertical="center"/>
    </xf>
    <xf numFmtId="0" fontId="11" fillId="0" borderId="0" xfId="0" applyFont="1" applyAlignment="1">
      <alignment vertical="center"/>
    </xf>
    <xf numFmtId="0" fontId="3" fillId="0" borderId="0" xfId="0" applyFont="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4" fillId="0" borderId="0" xfId="0" applyNumberFormat="1" applyFont="1" applyBorder="1" applyAlignment="1">
      <alignment vertical="center" textRotation="90"/>
    </xf>
    <xf numFmtId="164" fontId="4" fillId="0" borderId="0" xfId="0" applyNumberFormat="1" applyFont="1" applyBorder="1" applyAlignment="1">
      <alignment horizontal="center" vertical="center" textRotation="90"/>
    </xf>
    <xf numFmtId="0" fontId="4" fillId="0" borderId="0" xfId="0" applyFont="1" applyBorder="1" applyAlignment="1">
      <alignment horizontal="center" vertical="center" textRotation="90"/>
    </xf>
    <xf numFmtId="0" fontId="4" fillId="0" borderId="0" xfId="0" quotePrefix="1" applyFont="1" applyBorder="1" applyAlignment="1">
      <alignment vertical="center"/>
    </xf>
    <xf numFmtId="0" fontId="4" fillId="0" borderId="0" xfId="0" applyFont="1" applyBorder="1" applyAlignment="1">
      <alignment vertical="center" textRotation="90"/>
    </xf>
    <xf numFmtId="0" fontId="3" fillId="0" borderId="0" xfId="0" applyFont="1" applyAlignment="1">
      <alignment horizontal="center" vertical="center"/>
    </xf>
    <xf numFmtId="0" fontId="4" fillId="0" borderId="0" xfId="0" quotePrefix="1" applyFont="1" applyBorder="1" applyAlignment="1">
      <alignment horizontal="center" vertical="center" textRotation="90"/>
    </xf>
    <xf numFmtId="0" fontId="4" fillId="0" borderId="19" xfId="0" applyFont="1" applyBorder="1" applyAlignment="1">
      <alignment vertical="center"/>
    </xf>
    <xf numFmtId="0" fontId="4" fillId="0" borderId="0" xfId="0" applyFont="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3" fillId="0" borderId="0" xfId="0" applyFont="1" applyAlignment="1">
      <alignment horizontal="right" vertical="center"/>
    </xf>
    <xf numFmtId="0" fontId="3" fillId="4" borderId="31" xfId="0" applyFont="1" applyFill="1" applyBorder="1" applyAlignment="1">
      <alignment horizontal="center" wrapText="1"/>
    </xf>
    <xf numFmtId="0" fontId="3" fillId="4" borderId="32" xfId="0" applyFont="1" applyFill="1" applyBorder="1" applyAlignment="1">
      <alignment horizontal="center" wrapText="1"/>
    </xf>
    <xf numFmtId="0" fontId="3" fillId="4" borderId="33" xfId="0" applyFont="1" applyFill="1" applyBorder="1" applyAlignment="1">
      <alignment horizontal="center" wrapText="1"/>
    </xf>
    <xf numFmtId="0" fontId="4" fillId="0" borderId="34" xfId="0" applyFont="1" applyBorder="1" applyAlignment="1" applyProtection="1">
      <alignment horizontal="left"/>
      <protection locked="0"/>
    </xf>
    <xf numFmtId="0" fontId="4" fillId="0" borderId="35" xfId="0" applyFont="1" applyBorder="1" applyAlignment="1" applyProtection="1">
      <alignment horizontal="left"/>
      <protection locked="0"/>
    </xf>
    <xf numFmtId="0" fontId="4" fillId="0" borderId="36"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39" xfId="0" applyFont="1" applyBorder="1" applyAlignment="1" applyProtection="1">
      <alignment horizontal="left"/>
      <protection locked="0"/>
    </xf>
    <xf numFmtId="14" fontId="4" fillId="0" borderId="16" xfId="0" applyNumberFormat="1" applyFont="1" applyBorder="1" applyAlignment="1">
      <alignment horizontal="center"/>
    </xf>
    <xf numFmtId="14" fontId="4" fillId="0" borderId="17" xfId="0" applyNumberFormat="1" applyFont="1" applyBorder="1" applyAlignment="1">
      <alignment horizontal="center"/>
    </xf>
    <xf numFmtId="14" fontId="4" fillId="0" borderId="19" xfId="0" applyNumberFormat="1" applyFont="1" applyBorder="1" applyAlignment="1">
      <alignment horizontal="center"/>
    </xf>
    <xf numFmtId="0" fontId="4" fillId="0" borderId="12" xfId="0" applyFont="1" applyBorder="1" applyAlignment="1">
      <alignment horizontal="center"/>
    </xf>
    <xf numFmtId="0" fontId="4" fillId="0" borderId="0" xfId="0" applyFont="1" applyBorder="1" applyAlignment="1">
      <alignment horizontal="center"/>
    </xf>
    <xf numFmtId="0" fontId="4" fillId="0" borderId="13" xfId="0" applyFont="1" applyBorder="1" applyAlignment="1">
      <alignment horizontal="center"/>
    </xf>
    <xf numFmtId="0" fontId="4" fillId="3" borderId="12" xfId="0" applyFont="1"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4" fillId="3" borderId="2" xfId="0" applyFont="1" applyFill="1" applyBorder="1" applyAlignment="1" applyProtection="1">
      <alignment horizontal="center"/>
      <protection locked="0"/>
    </xf>
    <xf numFmtId="0" fontId="4" fillId="4" borderId="31" xfId="0" applyFont="1" applyFill="1" applyBorder="1" applyAlignment="1">
      <alignment horizontal="center"/>
    </xf>
    <xf numFmtId="0" fontId="4" fillId="4" borderId="32" xfId="0" applyFont="1" applyFill="1" applyBorder="1" applyAlignment="1">
      <alignment horizontal="center"/>
    </xf>
    <xf numFmtId="0" fontId="4" fillId="4" borderId="33" xfId="0" applyFont="1" applyFill="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40" xfId="0" applyFont="1" applyBorder="1" applyAlignment="1">
      <alignment horizontal="center"/>
    </xf>
    <xf numFmtId="0" fontId="4" fillId="0" borderId="19" xfId="0" applyFont="1" applyBorder="1" applyAlignment="1">
      <alignment horizontal="center"/>
    </xf>
    <xf numFmtId="0" fontId="4" fillId="0" borderId="37" xfId="0" applyFont="1" applyBorder="1" applyAlignment="1" applyProtection="1">
      <alignment horizontal="center" wrapText="1"/>
      <protection locked="0"/>
    </xf>
    <xf numFmtId="0" fontId="4" fillId="0" borderId="38" xfId="0" applyFont="1" applyBorder="1" applyAlignment="1" applyProtection="1">
      <alignment horizontal="center" wrapText="1"/>
      <protection locked="0"/>
    </xf>
    <xf numFmtId="0" fontId="4" fillId="0" borderId="39" xfId="0" applyFont="1" applyBorder="1" applyAlignment="1" applyProtection="1">
      <alignment horizontal="center" wrapText="1"/>
      <protection locked="0"/>
    </xf>
    <xf numFmtId="0" fontId="4" fillId="4" borderId="31" xfId="0" applyFont="1" applyFill="1" applyBorder="1" applyAlignment="1">
      <alignment horizontal="center" wrapText="1"/>
    </xf>
    <xf numFmtId="0" fontId="4" fillId="4" borderId="32" xfId="0" applyFont="1" applyFill="1" applyBorder="1" applyAlignment="1">
      <alignment horizontal="center" wrapText="1"/>
    </xf>
    <xf numFmtId="0" fontId="4" fillId="4" borderId="33" xfId="0" applyFont="1" applyFill="1" applyBorder="1" applyAlignment="1">
      <alignment horizontal="center" wrapText="1"/>
    </xf>
    <xf numFmtId="0" fontId="4" fillId="0" borderId="34" xfId="0" applyFont="1" applyBorder="1" applyAlignment="1" applyProtection="1">
      <alignment horizontal="center" wrapText="1"/>
      <protection locked="0"/>
    </xf>
    <xf numFmtId="0" fontId="4" fillId="0" borderId="35" xfId="0" applyFont="1" applyBorder="1" applyAlignment="1" applyProtection="1">
      <alignment horizontal="center" wrapText="1"/>
      <protection locked="0"/>
    </xf>
    <xf numFmtId="0" fontId="4" fillId="0" borderId="36" xfId="0" applyFont="1" applyBorder="1" applyAlignment="1" applyProtection="1">
      <alignment horizontal="center" wrapText="1"/>
      <protection locked="0"/>
    </xf>
    <xf numFmtId="0" fontId="4" fillId="3" borderId="37" xfId="0" applyFont="1" applyFill="1" applyBorder="1" applyAlignment="1" applyProtection="1">
      <alignment horizontal="center"/>
      <protection locked="0"/>
    </xf>
    <xf numFmtId="0" fontId="4" fillId="3" borderId="38" xfId="0" applyFont="1" applyFill="1" applyBorder="1" applyAlignment="1" applyProtection="1">
      <alignment horizontal="center"/>
      <protection locked="0"/>
    </xf>
    <xf numFmtId="0" fontId="4" fillId="3" borderId="40" xfId="0" applyFont="1" applyFill="1" applyBorder="1" applyAlignment="1" applyProtection="1">
      <alignment horizontal="center"/>
      <protection locked="0"/>
    </xf>
    <xf numFmtId="0" fontId="4" fillId="0" borderId="16" xfId="0" applyFont="1" applyBorder="1" applyAlignment="1" applyProtection="1">
      <alignment horizontal="center" wrapText="1"/>
      <protection locked="0"/>
    </xf>
    <xf numFmtId="0" fontId="4" fillId="0" borderId="17" xfId="0" applyFont="1" applyBorder="1" applyAlignment="1" applyProtection="1">
      <alignment horizontal="center" wrapText="1"/>
      <protection locked="0"/>
    </xf>
    <xf numFmtId="0" fontId="4" fillId="0" borderId="19" xfId="0" applyFont="1" applyBorder="1" applyAlignment="1" applyProtection="1">
      <alignment horizontal="center" wrapText="1"/>
      <protection locked="0"/>
    </xf>
    <xf numFmtId="0" fontId="4" fillId="3" borderId="13" xfId="0" applyFont="1" applyFill="1" applyBorder="1" applyAlignment="1" applyProtection="1">
      <alignment horizontal="center"/>
      <protection locked="0"/>
    </xf>
    <xf numFmtId="0" fontId="4" fillId="0" borderId="0" xfId="0" applyFont="1" applyBorder="1" applyAlignment="1" applyProtection="1">
      <alignment horizontal="center" vertical="center" textRotation="90"/>
      <protection locked="0"/>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2" borderId="0" xfId="0" applyFont="1" applyFill="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0" xfId="0" quotePrefix="1" applyFont="1" applyBorder="1" applyAlignment="1" applyProtection="1">
      <alignment horizontal="center" vertical="center" textRotation="90"/>
      <protection locked="0"/>
    </xf>
    <xf numFmtId="0" fontId="4" fillId="2" borderId="0" xfId="0" applyFont="1" applyFill="1" applyBorder="1" applyAlignment="1" applyProtection="1">
      <alignment vertical="center"/>
      <protection locked="0"/>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pplyProtection="1">
      <alignment vertical="center"/>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4" fontId="4" fillId="0" borderId="16" xfId="0" applyNumberFormat="1" applyFont="1" applyBorder="1" applyAlignment="1">
      <alignment horizontal="center" vertical="center"/>
    </xf>
    <xf numFmtId="14" fontId="4" fillId="0" borderId="17" xfId="0" applyNumberFormat="1" applyFont="1" applyBorder="1" applyAlignment="1">
      <alignment horizontal="center" vertical="center"/>
    </xf>
    <xf numFmtId="14" fontId="4" fillId="0" borderId="19" xfId="0" applyNumberFormat="1"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39" xfId="0" applyFont="1" applyBorder="1" applyAlignment="1">
      <alignment horizontal="center" vertical="center"/>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0" xfId="0" applyFont="1" applyAlignment="1" applyProtection="1">
      <alignment horizontal="right" vertical="center"/>
      <protection locked="0"/>
    </xf>
    <xf numFmtId="0" fontId="4" fillId="0" borderId="0" xfId="0" applyFont="1" applyBorder="1" applyAlignment="1" applyProtection="1">
      <alignment horizontal="center" vertical="center"/>
      <protection locked="0"/>
    </xf>
    <xf numFmtId="0" fontId="4" fillId="0" borderId="0" xfId="0" quotePrefix="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164" fontId="4" fillId="0" borderId="0" xfId="0" applyNumberFormat="1" applyFont="1" applyBorder="1" applyAlignment="1" applyProtection="1">
      <alignment horizontal="center" vertical="center" textRotation="90"/>
      <protection locked="0"/>
    </xf>
    <xf numFmtId="0" fontId="4" fillId="2" borderId="0" xfId="0" applyFont="1" applyFill="1" applyBorder="1" applyAlignment="1">
      <alignment horizontal="center" vertical="center"/>
    </xf>
    <xf numFmtId="0" fontId="3" fillId="0" borderId="0" xfId="0" applyFont="1" applyBorder="1" applyAlignment="1">
      <alignment vertical="center"/>
    </xf>
    <xf numFmtId="164" fontId="4" fillId="0" borderId="0" xfId="0" applyNumberFormat="1" applyFont="1" applyBorder="1" applyAlignment="1">
      <alignment horizontal="center" vertical="center" textRotation="90"/>
    </xf>
    <xf numFmtId="0" fontId="3" fillId="0" borderId="0" xfId="0" applyFont="1" applyAlignment="1">
      <alignment horizontal="center" vertical="center"/>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571500</xdr:colOff>
      <xdr:row>2</xdr:row>
      <xdr:rowOff>76200</xdr:rowOff>
    </xdr:from>
    <xdr:to>
      <xdr:col>4</xdr:col>
      <xdr:colOff>419100</xdr:colOff>
      <xdr:row>5</xdr:row>
      <xdr:rowOff>85725</xdr:rowOff>
    </xdr:to>
    <xdr:grpSp>
      <xdr:nvGrpSpPr>
        <xdr:cNvPr id="546028" name="Group 1">
          <a:extLst>
            <a:ext uri="{FF2B5EF4-FFF2-40B4-BE49-F238E27FC236}">
              <a16:creationId xmlns:a16="http://schemas.microsoft.com/office/drawing/2014/main" id="{8A1D9975-1324-444D-B1A8-C5DABA26A48F}"/>
            </a:ext>
          </a:extLst>
        </xdr:cNvPr>
        <xdr:cNvGrpSpPr>
          <a:grpSpLocks/>
        </xdr:cNvGrpSpPr>
      </xdr:nvGrpSpPr>
      <xdr:grpSpPr bwMode="auto">
        <a:xfrm>
          <a:off x="1181100" y="533400"/>
          <a:ext cx="1676400" cy="581025"/>
          <a:chOff x="121" y="32"/>
          <a:chExt cx="220" cy="68"/>
        </a:xfrm>
      </xdr:grpSpPr>
      <xdr:sp macro="" textlink="">
        <xdr:nvSpPr>
          <xdr:cNvPr id="546320" name="Line 2">
            <a:extLst>
              <a:ext uri="{FF2B5EF4-FFF2-40B4-BE49-F238E27FC236}">
                <a16:creationId xmlns:a16="http://schemas.microsoft.com/office/drawing/2014/main" id="{3BD8B5B0-9E04-4AAF-9CBD-ACB17AA5E37F}"/>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321" name="Rectangle 3" descr="40%">
            <a:extLst>
              <a:ext uri="{FF2B5EF4-FFF2-40B4-BE49-F238E27FC236}">
                <a16:creationId xmlns:a16="http://schemas.microsoft.com/office/drawing/2014/main" id="{0F20CB58-CF07-4344-9866-273061055089}"/>
              </a:ext>
            </a:extLst>
          </xdr:cNvPr>
          <xdr:cNvSpPr>
            <a:spLocks noChangeArrowheads="1"/>
          </xdr:cNvSpPr>
        </xdr:nvSpPr>
        <xdr:spPr bwMode="auto">
          <a:xfrm>
            <a:off x="121" y="69"/>
            <a:ext cx="29" cy="31"/>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sp macro="" textlink="">
        <xdr:nvSpPr>
          <xdr:cNvPr id="546322" name="Rectangle 4" descr="40%">
            <a:extLst>
              <a:ext uri="{FF2B5EF4-FFF2-40B4-BE49-F238E27FC236}">
                <a16:creationId xmlns:a16="http://schemas.microsoft.com/office/drawing/2014/main" id="{7C90C2D5-1AEE-46E1-AE4E-13B383B0E05F}"/>
              </a:ext>
            </a:extLst>
          </xdr:cNvPr>
          <xdr:cNvSpPr>
            <a:spLocks noChangeArrowheads="1"/>
          </xdr:cNvSpPr>
        </xdr:nvSpPr>
        <xdr:spPr bwMode="auto">
          <a:xfrm>
            <a:off x="271" y="68"/>
            <a:ext cx="30" cy="32"/>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sp macro="" textlink="">
        <xdr:nvSpPr>
          <xdr:cNvPr id="546323" name="Line 5">
            <a:extLst>
              <a:ext uri="{FF2B5EF4-FFF2-40B4-BE49-F238E27FC236}">
                <a16:creationId xmlns:a16="http://schemas.microsoft.com/office/drawing/2014/main" id="{2338726B-6BE1-47DB-9961-6C731D13720B}"/>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546324" name="Group 6">
            <a:extLst>
              <a:ext uri="{FF2B5EF4-FFF2-40B4-BE49-F238E27FC236}">
                <a16:creationId xmlns:a16="http://schemas.microsoft.com/office/drawing/2014/main" id="{482410AC-495E-4098-89B2-E1BAB0D0DE56}"/>
              </a:ext>
            </a:extLst>
          </xdr:cNvPr>
          <xdr:cNvGrpSpPr>
            <a:grpSpLocks/>
          </xdr:cNvGrpSpPr>
        </xdr:nvGrpSpPr>
        <xdr:grpSpPr bwMode="auto">
          <a:xfrm>
            <a:off x="266" y="32"/>
            <a:ext cx="75" cy="36"/>
            <a:chOff x="193" y="31"/>
            <a:chExt cx="80" cy="33"/>
          </a:xfrm>
        </xdr:grpSpPr>
        <xdr:sp macro="" textlink="">
          <xdr:nvSpPr>
            <xdr:cNvPr id="546325" name="Line 7">
              <a:extLst>
                <a:ext uri="{FF2B5EF4-FFF2-40B4-BE49-F238E27FC236}">
                  <a16:creationId xmlns:a16="http://schemas.microsoft.com/office/drawing/2014/main" id="{BE01942B-BB82-47CC-B9B6-309404BA4C2B}"/>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92" name="Oval 8">
              <a:extLst>
                <a:ext uri="{FF2B5EF4-FFF2-40B4-BE49-F238E27FC236}">
                  <a16:creationId xmlns:a16="http://schemas.microsoft.com/office/drawing/2014/main" id="{94B2D7EE-AE38-4769-B251-B3F729E85836}"/>
                </a:ext>
              </a:extLst>
            </xdr:cNvPr>
            <xdr:cNvSpPr>
              <a:spLocks noChangeArrowheads="1"/>
            </xdr:cNvSpPr>
          </xdr:nvSpPr>
          <xdr:spPr bwMode="auto">
            <a:xfrm>
              <a:off x="242" y="31"/>
              <a:ext cx="31" cy="3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2</xdr:col>
      <xdr:colOff>285750</xdr:colOff>
      <xdr:row>9</xdr:row>
      <xdr:rowOff>104775</xdr:rowOff>
    </xdr:from>
    <xdr:to>
      <xdr:col>5</xdr:col>
      <xdr:colOff>219075</xdr:colOff>
      <xdr:row>15</xdr:row>
      <xdr:rowOff>123825</xdr:rowOff>
    </xdr:to>
    <xdr:grpSp>
      <xdr:nvGrpSpPr>
        <xdr:cNvPr id="546029" name="Group 9">
          <a:extLst>
            <a:ext uri="{FF2B5EF4-FFF2-40B4-BE49-F238E27FC236}">
              <a16:creationId xmlns:a16="http://schemas.microsoft.com/office/drawing/2014/main" id="{60DE2B6E-A60C-4AB0-A2FF-1E21D6B4DA20}"/>
            </a:ext>
          </a:extLst>
        </xdr:cNvPr>
        <xdr:cNvGrpSpPr>
          <a:grpSpLocks/>
        </xdr:cNvGrpSpPr>
      </xdr:nvGrpSpPr>
      <xdr:grpSpPr bwMode="auto">
        <a:xfrm>
          <a:off x="1504950" y="1895475"/>
          <a:ext cx="1762125" cy="1162050"/>
          <a:chOff x="37" y="170"/>
          <a:chExt cx="232" cy="136"/>
        </a:xfrm>
      </xdr:grpSpPr>
      <xdr:sp macro="" textlink="">
        <xdr:nvSpPr>
          <xdr:cNvPr id="546310" name="Line 10">
            <a:extLst>
              <a:ext uri="{FF2B5EF4-FFF2-40B4-BE49-F238E27FC236}">
                <a16:creationId xmlns:a16="http://schemas.microsoft.com/office/drawing/2014/main" id="{BFCDDB64-861D-4AD1-B116-1400E5F74BC8}"/>
              </a:ext>
            </a:extLst>
          </xdr:cNvPr>
          <xdr:cNvSpPr>
            <a:spLocks noChangeShapeType="1"/>
          </xdr:cNvSpPr>
        </xdr:nvSpPr>
        <xdr:spPr bwMode="auto">
          <a:xfrm>
            <a:off x="148" y="186"/>
            <a:ext cx="0" cy="11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311" name="Line 11">
            <a:extLst>
              <a:ext uri="{FF2B5EF4-FFF2-40B4-BE49-F238E27FC236}">
                <a16:creationId xmlns:a16="http://schemas.microsoft.com/office/drawing/2014/main" id="{72E3B568-F709-4B52-8A9A-C61E53B4FA21}"/>
              </a:ext>
            </a:extLst>
          </xdr:cNvPr>
          <xdr:cNvSpPr>
            <a:spLocks noChangeShapeType="1"/>
          </xdr:cNvSpPr>
        </xdr:nvSpPr>
        <xdr:spPr bwMode="auto">
          <a:xfrm>
            <a:off x="147" y="305"/>
            <a:ext cx="4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312" name="Line 12">
            <a:extLst>
              <a:ext uri="{FF2B5EF4-FFF2-40B4-BE49-F238E27FC236}">
                <a16:creationId xmlns:a16="http://schemas.microsoft.com/office/drawing/2014/main" id="{CB89E206-6EF1-4B15-9D83-969429A9B4D0}"/>
              </a:ext>
            </a:extLst>
          </xdr:cNvPr>
          <xdr:cNvSpPr>
            <a:spLocks noChangeShapeType="1"/>
          </xdr:cNvSpPr>
        </xdr:nvSpPr>
        <xdr:spPr bwMode="auto">
          <a:xfrm flipV="1">
            <a:off x="148" y="186"/>
            <a:ext cx="1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313" name="Line 13">
            <a:extLst>
              <a:ext uri="{FF2B5EF4-FFF2-40B4-BE49-F238E27FC236}">
                <a16:creationId xmlns:a16="http://schemas.microsoft.com/office/drawing/2014/main" id="{3B7DA567-3CBA-4761-A5DC-31A660776947}"/>
              </a:ext>
            </a:extLst>
          </xdr:cNvPr>
          <xdr:cNvSpPr>
            <a:spLocks noChangeShapeType="1"/>
          </xdr:cNvSpPr>
        </xdr:nvSpPr>
        <xdr:spPr bwMode="auto">
          <a:xfrm>
            <a:off x="268" y="272"/>
            <a:ext cx="0" cy="3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314" name="Line 14">
            <a:extLst>
              <a:ext uri="{FF2B5EF4-FFF2-40B4-BE49-F238E27FC236}">
                <a16:creationId xmlns:a16="http://schemas.microsoft.com/office/drawing/2014/main" id="{0BA51DE4-656C-437E-82B6-C06E109BD1E9}"/>
              </a:ext>
            </a:extLst>
          </xdr:cNvPr>
          <xdr:cNvSpPr>
            <a:spLocks noChangeShapeType="1"/>
          </xdr:cNvSpPr>
        </xdr:nvSpPr>
        <xdr:spPr bwMode="auto">
          <a:xfrm>
            <a:off x="226" y="305"/>
            <a:ext cx="43"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315" name="Line 15">
            <a:extLst>
              <a:ext uri="{FF2B5EF4-FFF2-40B4-BE49-F238E27FC236}">
                <a16:creationId xmlns:a16="http://schemas.microsoft.com/office/drawing/2014/main" id="{25590318-D13C-4B67-8F5C-AB4C00CBCFC5}"/>
              </a:ext>
            </a:extLst>
          </xdr:cNvPr>
          <xdr:cNvSpPr>
            <a:spLocks noChangeShapeType="1"/>
          </xdr:cNvSpPr>
        </xdr:nvSpPr>
        <xdr:spPr bwMode="auto">
          <a:xfrm flipH="1">
            <a:off x="268" y="186"/>
            <a:ext cx="0" cy="5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316" name="Line 16">
            <a:extLst>
              <a:ext uri="{FF2B5EF4-FFF2-40B4-BE49-F238E27FC236}">
                <a16:creationId xmlns:a16="http://schemas.microsoft.com/office/drawing/2014/main" id="{36F6936B-4988-4E1F-B336-531229D0DE1D}"/>
              </a:ext>
            </a:extLst>
          </xdr:cNvPr>
          <xdr:cNvSpPr>
            <a:spLocks noChangeShapeType="1"/>
          </xdr:cNvSpPr>
        </xdr:nvSpPr>
        <xdr:spPr bwMode="auto">
          <a:xfrm>
            <a:off x="103" y="170"/>
            <a:ext cx="0" cy="136"/>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317" name="Line 17">
            <a:extLst>
              <a:ext uri="{FF2B5EF4-FFF2-40B4-BE49-F238E27FC236}">
                <a16:creationId xmlns:a16="http://schemas.microsoft.com/office/drawing/2014/main" id="{74AB0876-BBAD-4486-B87B-71BD3CC51248}"/>
              </a:ext>
            </a:extLst>
          </xdr:cNvPr>
          <xdr:cNvSpPr>
            <a:spLocks noChangeShapeType="1"/>
          </xdr:cNvSpPr>
        </xdr:nvSpPr>
        <xdr:spPr bwMode="auto">
          <a:xfrm>
            <a:off x="87" y="305"/>
            <a:ext cx="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318" name="Line 18">
            <a:extLst>
              <a:ext uri="{FF2B5EF4-FFF2-40B4-BE49-F238E27FC236}">
                <a16:creationId xmlns:a16="http://schemas.microsoft.com/office/drawing/2014/main" id="{B0E840FD-306E-4B16-AB7F-B4CD17F3D467}"/>
              </a:ext>
            </a:extLst>
          </xdr:cNvPr>
          <xdr:cNvSpPr>
            <a:spLocks noChangeShapeType="1"/>
          </xdr:cNvSpPr>
        </xdr:nvSpPr>
        <xdr:spPr bwMode="auto">
          <a:xfrm flipH="1" flipV="1">
            <a:off x="68" y="199"/>
            <a:ext cx="79"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03" name="Oval 19">
            <a:extLst>
              <a:ext uri="{FF2B5EF4-FFF2-40B4-BE49-F238E27FC236}">
                <a16:creationId xmlns:a16="http://schemas.microsoft.com/office/drawing/2014/main" id="{D0BB36A8-D5FE-4531-8340-917B2F38EE02}"/>
              </a:ext>
            </a:extLst>
          </xdr:cNvPr>
          <xdr:cNvSpPr>
            <a:spLocks noChangeArrowheads="1"/>
          </xdr:cNvSpPr>
        </xdr:nvSpPr>
        <xdr:spPr bwMode="auto">
          <a:xfrm>
            <a:off x="37" y="183"/>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grpSp>
    <xdr:clientData/>
  </xdr:twoCellAnchor>
  <xdr:twoCellAnchor>
    <xdr:from>
      <xdr:col>2</xdr:col>
      <xdr:colOff>457200</xdr:colOff>
      <xdr:row>18</xdr:row>
      <xdr:rowOff>123825</xdr:rowOff>
    </xdr:from>
    <xdr:to>
      <xdr:col>4</xdr:col>
      <xdr:colOff>523875</xdr:colOff>
      <xdr:row>22</xdr:row>
      <xdr:rowOff>123825</xdr:rowOff>
    </xdr:to>
    <xdr:grpSp>
      <xdr:nvGrpSpPr>
        <xdr:cNvPr id="546030" name="Group 20">
          <a:extLst>
            <a:ext uri="{FF2B5EF4-FFF2-40B4-BE49-F238E27FC236}">
              <a16:creationId xmlns:a16="http://schemas.microsoft.com/office/drawing/2014/main" id="{2D97B4EA-E3CA-45A8-A356-2E6915304F88}"/>
            </a:ext>
          </a:extLst>
        </xdr:cNvPr>
        <xdr:cNvGrpSpPr>
          <a:grpSpLocks/>
        </xdr:cNvGrpSpPr>
      </xdr:nvGrpSpPr>
      <xdr:grpSpPr bwMode="auto">
        <a:xfrm>
          <a:off x="1676400" y="3629025"/>
          <a:ext cx="1285875" cy="762000"/>
          <a:chOff x="1034" y="100"/>
          <a:chExt cx="169" cy="90"/>
        </a:xfrm>
      </xdr:grpSpPr>
      <xdr:sp macro="" textlink="">
        <xdr:nvSpPr>
          <xdr:cNvPr id="546303" name="Line 21">
            <a:extLst>
              <a:ext uri="{FF2B5EF4-FFF2-40B4-BE49-F238E27FC236}">
                <a16:creationId xmlns:a16="http://schemas.microsoft.com/office/drawing/2014/main" id="{D3120AAA-FEE3-4C28-9DD4-85DB6D099BED}"/>
              </a:ext>
            </a:extLst>
          </xdr:cNvPr>
          <xdr:cNvSpPr>
            <a:spLocks noChangeShapeType="1"/>
          </xdr:cNvSpPr>
        </xdr:nvSpPr>
        <xdr:spPr bwMode="auto">
          <a:xfrm>
            <a:off x="1035" y="137"/>
            <a:ext cx="1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304" name="Line 22">
            <a:extLst>
              <a:ext uri="{FF2B5EF4-FFF2-40B4-BE49-F238E27FC236}">
                <a16:creationId xmlns:a16="http://schemas.microsoft.com/office/drawing/2014/main" id="{6C706A6E-66AA-4F52-9991-ECA200A4041F}"/>
              </a:ext>
            </a:extLst>
          </xdr:cNvPr>
          <xdr:cNvSpPr>
            <a:spLocks noChangeShapeType="1"/>
          </xdr:cNvSpPr>
        </xdr:nvSpPr>
        <xdr:spPr bwMode="auto">
          <a:xfrm>
            <a:off x="1034" y="170"/>
            <a:ext cx="106"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305" name="Line 23">
            <a:extLst>
              <a:ext uri="{FF2B5EF4-FFF2-40B4-BE49-F238E27FC236}">
                <a16:creationId xmlns:a16="http://schemas.microsoft.com/office/drawing/2014/main" id="{09621531-D4E4-4C14-B568-CE21A2D4BBB6}"/>
              </a:ext>
            </a:extLst>
          </xdr:cNvPr>
          <xdr:cNvSpPr>
            <a:spLocks noChangeShapeType="1"/>
          </xdr:cNvSpPr>
        </xdr:nvSpPr>
        <xdr:spPr bwMode="auto">
          <a:xfrm>
            <a:off x="1110" y="120"/>
            <a:ext cx="0" cy="1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6306" name="Line 24">
            <a:extLst>
              <a:ext uri="{FF2B5EF4-FFF2-40B4-BE49-F238E27FC236}">
                <a16:creationId xmlns:a16="http://schemas.microsoft.com/office/drawing/2014/main" id="{5CD97B80-5B12-4181-A55E-0F5F804FCD10}"/>
              </a:ext>
            </a:extLst>
          </xdr:cNvPr>
          <xdr:cNvSpPr>
            <a:spLocks noChangeShapeType="1"/>
          </xdr:cNvSpPr>
        </xdr:nvSpPr>
        <xdr:spPr bwMode="auto">
          <a:xfrm flipV="1">
            <a:off x="1110" y="171"/>
            <a:ext cx="0" cy="1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6307" name="Line 25">
            <a:extLst>
              <a:ext uri="{FF2B5EF4-FFF2-40B4-BE49-F238E27FC236}">
                <a16:creationId xmlns:a16="http://schemas.microsoft.com/office/drawing/2014/main" id="{95EF09D6-335C-483B-929E-A7503F6D38BC}"/>
              </a:ext>
            </a:extLst>
          </xdr:cNvPr>
          <xdr:cNvSpPr>
            <a:spLocks noChangeShapeType="1"/>
          </xdr:cNvSpPr>
        </xdr:nvSpPr>
        <xdr:spPr bwMode="auto">
          <a:xfrm>
            <a:off x="1110" y="137"/>
            <a:ext cx="0" cy="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308" name="Line 26">
            <a:extLst>
              <a:ext uri="{FF2B5EF4-FFF2-40B4-BE49-F238E27FC236}">
                <a16:creationId xmlns:a16="http://schemas.microsoft.com/office/drawing/2014/main" id="{C232E5EF-5912-4D90-AB2A-4CBA2C7FB8E7}"/>
              </a:ext>
            </a:extLst>
          </xdr:cNvPr>
          <xdr:cNvSpPr>
            <a:spLocks noChangeShapeType="1"/>
          </xdr:cNvSpPr>
        </xdr:nvSpPr>
        <xdr:spPr bwMode="auto">
          <a:xfrm flipV="1">
            <a:off x="1128" y="117"/>
            <a:ext cx="44"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11" name="Oval 27">
            <a:extLst>
              <a:ext uri="{FF2B5EF4-FFF2-40B4-BE49-F238E27FC236}">
                <a16:creationId xmlns:a16="http://schemas.microsoft.com/office/drawing/2014/main" id="{38E5B056-12B5-4D62-B399-5E9BAD271B92}"/>
              </a:ext>
            </a:extLst>
          </xdr:cNvPr>
          <xdr:cNvSpPr>
            <a:spLocks noChangeArrowheads="1"/>
          </xdr:cNvSpPr>
        </xdr:nvSpPr>
        <xdr:spPr bwMode="auto">
          <a:xfrm>
            <a:off x="1174" y="100"/>
            <a:ext cx="29"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a:t>
            </a:r>
          </a:p>
        </xdr:txBody>
      </xdr:sp>
    </xdr:grpSp>
    <xdr:clientData/>
  </xdr:twoCellAnchor>
  <xdr:twoCellAnchor>
    <xdr:from>
      <xdr:col>5</xdr:col>
      <xdr:colOff>523875</xdr:colOff>
      <xdr:row>3</xdr:row>
      <xdr:rowOff>19050</xdr:rowOff>
    </xdr:from>
    <xdr:to>
      <xdr:col>7</xdr:col>
      <xdr:colOff>419100</xdr:colOff>
      <xdr:row>27</xdr:row>
      <xdr:rowOff>95250</xdr:rowOff>
    </xdr:to>
    <xdr:grpSp>
      <xdr:nvGrpSpPr>
        <xdr:cNvPr id="546031" name="Group 28">
          <a:extLst>
            <a:ext uri="{FF2B5EF4-FFF2-40B4-BE49-F238E27FC236}">
              <a16:creationId xmlns:a16="http://schemas.microsoft.com/office/drawing/2014/main" id="{E445C1BC-8DF4-4FC1-8EC0-0EDEB6A92318}"/>
            </a:ext>
          </a:extLst>
        </xdr:cNvPr>
        <xdr:cNvGrpSpPr>
          <a:grpSpLocks/>
        </xdr:cNvGrpSpPr>
      </xdr:nvGrpSpPr>
      <xdr:grpSpPr bwMode="auto">
        <a:xfrm>
          <a:off x="3571875" y="666750"/>
          <a:ext cx="1114425" cy="4648200"/>
          <a:chOff x="447" y="101"/>
          <a:chExt cx="147" cy="545"/>
        </a:xfrm>
      </xdr:grpSpPr>
      <xdr:sp macro="" textlink="">
        <xdr:nvSpPr>
          <xdr:cNvPr id="546294" name="Line 29">
            <a:extLst>
              <a:ext uri="{FF2B5EF4-FFF2-40B4-BE49-F238E27FC236}">
                <a16:creationId xmlns:a16="http://schemas.microsoft.com/office/drawing/2014/main" id="{4F9CC0AD-001C-4DB4-AD15-A809FEF94429}"/>
              </a:ext>
            </a:extLst>
          </xdr:cNvPr>
          <xdr:cNvSpPr>
            <a:spLocks noChangeShapeType="1"/>
          </xdr:cNvSpPr>
        </xdr:nvSpPr>
        <xdr:spPr bwMode="auto">
          <a:xfrm flipV="1">
            <a:off x="493" y="240"/>
            <a:ext cx="7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14" name="Oval 30">
            <a:extLst>
              <a:ext uri="{FF2B5EF4-FFF2-40B4-BE49-F238E27FC236}">
                <a16:creationId xmlns:a16="http://schemas.microsoft.com/office/drawing/2014/main" id="{D2C0794C-6A42-4C80-B9AB-F28EAD079D39}"/>
              </a:ext>
            </a:extLst>
          </xdr:cNvPr>
          <xdr:cNvSpPr>
            <a:spLocks noChangeArrowheads="1"/>
          </xdr:cNvSpPr>
        </xdr:nvSpPr>
        <xdr:spPr bwMode="auto">
          <a:xfrm>
            <a:off x="564" y="21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sp macro="" textlink="">
        <xdr:nvSpPr>
          <xdr:cNvPr id="546296" name="Line 31">
            <a:extLst>
              <a:ext uri="{FF2B5EF4-FFF2-40B4-BE49-F238E27FC236}">
                <a16:creationId xmlns:a16="http://schemas.microsoft.com/office/drawing/2014/main" id="{6A324C93-B948-4DD8-AEED-884D323956B7}"/>
              </a:ext>
            </a:extLst>
          </xdr:cNvPr>
          <xdr:cNvSpPr>
            <a:spLocks noChangeShapeType="1"/>
          </xdr:cNvSpPr>
        </xdr:nvSpPr>
        <xdr:spPr bwMode="auto">
          <a:xfrm>
            <a:off x="463" y="102"/>
            <a:ext cx="2"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97" name="Line 32">
            <a:extLst>
              <a:ext uri="{FF2B5EF4-FFF2-40B4-BE49-F238E27FC236}">
                <a16:creationId xmlns:a16="http://schemas.microsoft.com/office/drawing/2014/main" id="{6DA844B7-1505-4CB3-8F5E-829027978FC6}"/>
              </a:ext>
            </a:extLst>
          </xdr:cNvPr>
          <xdr:cNvSpPr>
            <a:spLocks noChangeShapeType="1"/>
          </xdr:cNvSpPr>
        </xdr:nvSpPr>
        <xdr:spPr bwMode="auto">
          <a:xfrm flipH="1">
            <a:off x="493" y="102"/>
            <a:ext cx="0"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98" name="Line 33">
            <a:extLst>
              <a:ext uri="{FF2B5EF4-FFF2-40B4-BE49-F238E27FC236}">
                <a16:creationId xmlns:a16="http://schemas.microsoft.com/office/drawing/2014/main" id="{8F5DC0FE-4D36-495E-9744-D9DBC9A12C54}"/>
              </a:ext>
            </a:extLst>
          </xdr:cNvPr>
          <xdr:cNvSpPr>
            <a:spLocks noChangeShapeType="1"/>
          </xdr:cNvSpPr>
        </xdr:nvSpPr>
        <xdr:spPr bwMode="auto">
          <a:xfrm>
            <a:off x="447" y="288"/>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6299" name="Line 34">
            <a:extLst>
              <a:ext uri="{FF2B5EF4-FFF2-40B4-BE49-F238E27FC236}">
                <a16:creationId xmlns:a16="http://schemas.microsoft.com/office/drawing/2014/main" id="{02D2EA03-8716-4D60-94E7-A84D004E2727}"/>
              </a:ext>
            </a:extLst>
          </xdr:cNvPr>
          <xdr:cNvSpPr>
            <a:spLocks noChangeShapeType="1"/>
          </xdr:cNvSpPr>
        </xdr:nvSpPr>
        <xdr:spPr bwMode="auto">
          <a:xfrm flipH="1">
            <a:off x="492" y="289"/>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6300" name="Line 35">
            <a:extLst>
              <a:ext uri="{FF2B5EF4-FFF2-40B4-BE49-F238E27FC236}">
                <a16:creationId xmlns:a16="http://schemas.microsoft.com/office/drawing/2014/main" id="{318E2785-97FD-441C-8599-E8A5150E7F5C}"/>
              </a:ext>
            </a:extLst>
          </xdr:cNvPr>
          <xdr:cNvSpPr>
            <a:spLocks noChangeShapeType="1"/>
          </xdr:cNvSpPr>
        </xdr:nvSpPr>
        <xdr:spPr bwMode="auto">
          <a:xfrm>
            <a:off x="463" y="288"/>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546301" name="AutoShape 36">
            <a:extLst>
              <a:ext uri="{FF2B5EF4-FFF2-40B4-BE49-F238E27FC236}">
                <a16:creationId xmlns:a16="http://schemas.microsoft.com/office/drawing/2014/main" id="{8522F904-3BE2-4136-BBA6-CE182B4DEADC}"/>
              </a:ext>
            </a:extLst>
          </xdr:cNvPr>
          <xdr:cNvCxnSpPr>
            <a:cxnSpLocks noChangeShapeType="1"/>
          </xdr:cNvCxnSpPr>
        </xdr:nvCxnSpPr>
        <xdr:spPr bwMode="auto">
          <a:xfrm>
            <a:off x="465" y="645"/>
            <a:ext cx="2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546302" name="AutoShape 37">
            <a:extLst>
              <a:ext uri="{FF2B5EF4-FFF2-40B4-BE49-F238E27FC236}">
                <a16:creationId xmlns:a16="http://schemas.microsoft.com/office/drawing/2014/main" id="{E5681368-E2ED-49D9-A661-A6241C9AD17F}"/>
              </a:ext>
            </a:extLst>
          </xdr:cNvPr>
          <xdr:cNvCxnSpPr>
            <a:cxnSpLocks noChangeShapeType="1"/>
            <a:stCxn id="546296" idx="0"/>
            <a:endCxn id="546297" idx="0"/>
          </xdr:cNvCxnSpPr>
        </xdr:nvCxnSpPr>
        <xdr:spPr bwMode="auto">
          <a:xfrm>
            <a:off x="463" y="101"/>
            <a:ext cx="3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2</xdr:col>
      <xdr:colOff>419100</xdr:colOff>
      <xdr:row>23</xdr:row>
      <xdr:rowOff>114300</xdr:rowOff>
    </xdr:from>
    <xdr:to>
      <xdr:col>3</xdr:col>
      <xdr:colOff>438150</xdr:colOff>
      <xdr:row>28</xdr:row>
      <xdr:rowOff>142875</xdr:rowOff>
    </xdr:to>
    <xdr:grpSp>
      <xdr:nvGrpSpPr>
        <xdr:cNvPr id="546032" name="Group 38">
          <a:extLst>
            <a:ext uri="{FF2B5EF4-FFF2-40B4-BE49-F238E27FC236}">
              <a16:creationId xmlns:a16="http://schemas.microsoft.com/office/drawing/2014/main" id="{F1D18664-CC89-4667-AC05-ABDB477D8DCA}"/>
            </a:ext>
          </a:extLst>
        </xdr:cNvPr>
        <xdr:cNvGrpSpPr>
          <a:grpSpLocks/>
        </xdr:cNvGrpSpPr>
      </xdr:nvGrpSpPr>
      <xdr:grpSpPr bwMode="auto">
        <a:xfrm>
          <a:off x="1638300" y="4572000"/>
          <a:ext cx="628650" cy="981075"/>
          <a:chOff x="196" y="599"/>
          <a:chExt cx="83" cy="115"/>
        </a:xfrm>
      </xdr:grpSpPr>
      <xdr:sp macro="" textlink="">
        <xdr:nvSpPr>
          <xdr:cNvPr id="546288" name="Arc 39">
            <a:extLst>
              <a:ext uri="{FF2B5EF4-FFF2-40B4-BE49-F238E27FC236}">
                <a16:creationId xmlns:a16="http://schemas.microsoft.com/office/drawing/2014/main" id="{119AAEC9-E46E-46B2-9D4E-4886BC25E22D}"/>
              </a:ext>
            </a:extLst>
          </xdr:cNvPr>
          <xdr:cNvSpPr>
            <a:spLocks/>
          </xdr:cNvSpPr>
        </xdr:nvSpPr>
        <xdr:spPr bwMode="auto">
          <a:xfrm flipH="1" flipV="1">
            <a:off x="225" y="646"/>
            <a:ext cx="29" cy="34"/>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89" name="Arc 40">
            <a:extLst>
              <a:ext uri="{FF2B5EF4-FFF2-40B4-BE49-F238E27FC236}">
                <a16:creationId xmlns:a16="http://schemas.microsoft.com/office/drawing/2014/main" id="{7E2D681B-E6B1-4B69-B9EE-BCA342EDA3AC}"/>
              </a:ext>
            </a:extLst>
          </xdr:cNvPr>
          <xdr:cNvSpPr>
            <a:spLocks/>
          </xdr:cNvSpPr>
        </xdr:nvSpPr>
        <xdr:spPr bwMode="auto">
          <a:xfrm flipH="1" flipV="1">
            <a:off x="196" y="646"/>
            <a:ext cx="58" cy="6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90" name="Line 41">
            <a:extLst>
              <a:ext uri="{FF2B5EF4-FFF2-40B4-BE49-F238E27FC236}">
                <a16:creationId xmlns:a16="http://schemas.microsoft.com/office/drawing/2014/main" id="{0BA713F5-3021-441D-B0DB-0AF8B33C5E90}"/>
              </a:ext>
            </a:extLst>
          </xdr:cNvPr>
          <xdr:cNvSpPr>
            <a:spLocks noChangeShapeType="1"/>
          </xdr:cNvSpPr>
        </xdr:nvSpPr>
        <xdr:spPr bwMode="auto">
          <a:xfrm flipH="1">
            <a:off x="214" y="671"/>
            <a:ext cx="2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26" name="Oval 42">
            <a:extLst>
              <a:ext uri="{FF2B5EF4-FFF2-40B4-BE49-F238E27FC236}">
                <a16:creationId xmlns:a16="http://schemas.microsoft.com/office/drawing/2014/main" id="{54C5255A-7C17-4791-8251-0D324F1F4F33}"/>
              </a:ext>
            </a:extLst>
          </xdr:cNvPr>
          <xdr:cNvSpPr>
            <a:spLocks noChangeArrowheads="1"/>
          </xdr:cNvSpPr>
        </xdr:nvSpPr>
        <xdr:spPr bwMode="auto">
          <a:xfrm>
            <a:off x="249" y="59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L</a:t>
            </a:r>
          </a:p>
        </xdr:txBody>
      </xdr:sp>
      <xdr:sp macro="" textlink="">
        <xdr:nvSpPr>
          <xdr:cNvPr id="546292" name="Line 43">
            <a:extLst>
              <a:ext uri="{FF2B5EF4-FFF2-40B4-BE49-F238E27FC236}">
                <a16:creationId xmlns:a16="http://schemas.microsoft.com/office/drawing/2014/main" id="{5E9D7C80-C2E9-4D4A-A91C-A8B2C0DEF95E}"/>
              </a:ext>
            </a:extLst>
          </xdr:cNvPr>
          <xdr:cNvSpPr>
            <a:spLocks noChangeShapeType="1"/>
          </xdr:cNvSpPr>
        </xdr:nvSpPr>
        <xdr:spPr bwMode="auto">
          <a:xfrm flipV="1">
            <a:off x="228" y="630"/>
            <a:ext cx="3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93" name="Line 44">
            <a:extLst>
              <a:ext uri="{FF2B5EF4-FFF2-40B4-BE49-F238E27FC236}">
                <a16:creationId xmlns:a16="http://schemas.microsoft.com/office/drawing/2014/main" id="{18E5C10E-44E0-4563-ADBF-940085D28558}"/>
              </a:ext>
            </a:extLst>
          </xdr:cNvPr>
          <xdr:cNvSpPr>
            <a:spLocks noChangeShapeType="1"/>
          </xdr:cNvSpPr>
        </xdr:nvSpPr>
        <xdr:spPr bwMode="auto">
          <a:xfrm flipV="1">
            <a:off x="243" y="630"/>
            <a:ext cx="19" cy="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104775</xdr:colOff>
      <xdr:row>29</xdr:row>
      <xdr:rowOff>66675</xdr:rowOff>
    </xdr:from>
    <xdr:to>
      <xdr:col>10</xdr:col>
      <xdr:colOff>381000</xdr:colOff>
      <xdr:row>38</xdr:row>
      <xdr:rowOff>95250</xdr:rowOff>
    </xdr:to>
    <xdr:grpSp>
      <xdr:nvGrpSpPr>
        <xdr:cNvPr id="546033" name="Group 45">
          <a:extLst>
            <a:ext uri="{FF2B5EF4-FFF2-40B4-BE49-F238E27FC236}">
              <a16:creationId xmlns:a16="http://schemas.microsoft.com/office/drawing/2014/main" id="{ADDB8D0B-B5EA-43E9-9A90-51CB7EF31090}"/>
            </a:ext>
          </a:extLst>
        </xdr:cNvPr>
        <xdr:cNvGrpSpPr>
          <a:grpSpLocks/>
        </xdr:cNvGrpSpPr>
      </xdr:nvGrpSpPr>
      <xdr:grpSpPr bwMode="auto">
        <a:xfrm>
          <a:off x="1323975" y="5667375"/>
          <a:ext cx="5153025" cy="1743075"/>
          <a:chOff x="254" y="579"/>
          <a:chExt cx="677" cy="204"/>
        </a:xfrm>
      </xdr:grpSpPr>
      <xdr:sp macro="" textlink="">
        <xdr:nvSpPr>
          <xdr:cNvPr id="546269" name="Line 46">
            <a:extLst>
              <a:ext uri="{FF2B5EF4-FFF2-40B4-BE49-F238E27FC236}">
                <a16:creationId xmlns:a16="http://schemas.microsoft.com/office/drawing/2014/main" id="{9B97F586-522A-4FAA-88DC-1E2E3F585646}"/>
              </a:ext>
            </a:extLst>
          </xdr:cNvPr>
          <xdr:cNvSpPr>
            <a:spLocks noChangeShapeType="1"/>
          </xdr:cNvSpPr>
        </xdr:nvSpPr>
        <xdr:spPr bwMode="auto">
          <a:xfrm flipV="1">
            <a:off x="345" y="782"/>
            <a:ext cx="494" cy="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270" name="Line 47">
            <a:extLst>
              <a:ext uri="{FF2B5EF4-FFF2-40B4-BE49-F238E27FC236}">
                <a16:creationId xmlns:a16="http://schemas.microsoft.com/office/drawing/2014/main" id="{0ED29882-6472-479F-A353-6CD5C73B45C7}"/>
              </a:ext>
            </a:extLst>
          </xdr:cNvPr>
          <xdr:cNvSpPr>
            <a:spLocks noChangeShapeType="1"/>
          </xdr:cNvSpPr>
        </xdr:nvSpPr>
        <xdr:spPr bwMode="auto">
          <a:xfrm>
            <a:off x="254" y="782"/>
            <a:ext cx="9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271" name="Line 48">
            <a:extLst>
              <a:ext uri="{FF2B5EF4-FFF2-40B4-BE49-F238E27FC236}">
                <a16:creationId xmlns:a16="http://schemas.microsoft.com/office/drawing/2014/main" id="{580FE5E3-5416-4E3D-9046-E6265EC96BCE}"/>
              </a:ext>
            </a:extLst>
          </xdr:cNvPr>
          <xdr:cNvSpPr>
            <a:spLocks noChangeShapeType="1"/>
          </xdr:cNvSpPr>
        </xdr:nvSpPr>
        <xdr:spPr bwMode="auto">
          <a:xfrm>
            <a:off x="300" y="629"/>
            <a:ext cx="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272" name="Line 49">
            <a:extLst>
              <a:ext uri="{FF2B5EF4-FFF2-40B4-BE49-F238E27FC236}">
                <a16:creationId xmlns:a16="http://schemas.microsoft.com/office/drawing/2014/main" id="{34B857BC-CAE4-4C5F-B48A-31C3D49407B5}"/>
              </a:ext>
            </a:extLst>
          </xdr:cNvPr>
          <xdr:cNvSpPr>
            <a:spLocks noChangeShapeType="1"/>
          </xdr:cNvSpPr>
        </xdr:nvSpPr>
        <xdr:spPr bwMode="auto">
          <a:xfrm>
            <a:off x="839" y="782"/>
            <a:ext cx="9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273" name="Line 50">
            <a:extLst>
              <a:ext uri="{FF2B5EF4-FFF2-40B4-BE49-F238E27FC236}">
                <a16:creationId xmlns:a16="http://schemas.microsoft.com/office/drawing/2014/main" id="{8F989235-FF4F-4340-863C-19C80FE58B96}"/>
              </a:ext>
            </a:extLst>
          </xdr:cNvPr>
          <xdr:cNvSpPr>
            <a:spLocks noChangeShapeType="1"/>
          </xdr:cNvSpPr>
        </xdr:nvSpPr>
        <xdr:spPr bwMode="auto">
          <a:xfrm>
            <a:off x="254" y="680"/>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74" name="Line 51">
            <a:extLst>
              <a:ext uri="{FF2B5EF4-FFF2-40B4-BE49-F238E27FC236}">
                <a16:creationId xmlns:a16="http://schemas.microsoft.com/office/drawing/2014/main" id="{AAE28FAB-B13E-4B12-8980-8D51943A79FD}"/>
              </a:ext>
            </a:extLst>
          </xdr:cNvPr>
          <xdr:cNvSpPr>
            <a:spLocks noChangeShapeType="1"/>
          </xdr:cNvSpPr>
        </xdr:nvSpPr>
        <xdr:spPr bwMode="auto">
          <a:xfrm>
            <a:off x="841" y="714"/>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75" name="Line 52">
            <a:extLst>
              <a:ext uri="{FF2B5EF4-FFF2-40B4-BE49-F238E27FC236}">
                <a16:creationId xmlns:a16="http://schemas.microsoft.com/office/drawing/2014/main" id="{6AE8AA06-181C-4BF5-B594-D481243087B8}"/>
              </a:ext>
            </a:extLst>
          </xdr:cNvPr>
          <xdr:cNvSpPr>
            <a:spLocks noChangeShapeType="1"/>
          </xdr:cNvSpPr>
        </xdr:nvSpPr>
        <xdr:spPr bwMode="auto">
          <a:xfrm>
            <a:off x="254" y="714"/>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76" name="Line 53">
            <a:extLst>
              <a:ext uri="{FF2B5EF4-FFF2-40B4-BE49-F238E27FC236}">
                <a16:creationId xmlns:a16="http://schemas.microsoft.com/office/drawing/2014/main" id="{70F42200-5048-4B21-A2E8-74B2C293BBA5}"/>
              </a:ext>
            </a:extLst>
          </xdr:cNvPr>
          <xdr:cNvSpPr>
            <a:spLocks noChangeShapeType="1"/>
          </xdr:cNvSpPr>
        </xdr:nvSpPr>
        <xdr:spPr bwMode="auto">
          <a:xfrm>
            <a:off x="840" y="681"/>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77" name="Line 54">
            <a:extLst>
              <a:ext uri="{FF2B5EF4-FFF2-40B4-BE49-F238E27FC236}">
                <a16:creationId xmlns:a16="http://schemas.microsoft.com/office/drawing/2014/main" id="{650B8BA2-F76E-4400-8285-C945B217595F}"/>
              </a:ext>
            </a:extLst>
          </xdr:cNvPr>
          <xdr:cNvSpPr>
            <a:spLocks noChangeShapeType="1"/>
          </xdr:cNvSpPr>
        </xdr:nvSpPr>
        <xdr:spPr bwMode="auto">
          <a:xfrm>
            <a:off x="345" y="681"/>
            <a:ext cx="495"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46278" name="Line 55">
            <a:extLst>
              <a:ext uri="{FF2B5EF4-FFF2-40B4-BE49-F238E27FC236}">
                <a16:creationId xmlns:a16="http://schemas.microsoft.com/office/drawing/2014/main" id="{C74558E8-56DB-4F96-9D49-4CE792A5F164}"/>
              </a:ext>
            </a:extLst>
          </xdr:cNvPr>
          <xdr:cNvSpPr>
            <a:spLocks noChangeShapeType="1"/>
          </xdr:cNvSpPr>
        </xdr:nvSpPr>
        <xdr:spPr bwMode="auto">
          <a:xfrm>
            <a:off x="344" y="714"/>
            <a:ext cx="495"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46279" name="Line 56">
            <a:extLst>
              <a:ext uri="{FF2B5EF4-FFF2-40B4-BE49-F238E27FC236}">
                <a16:creationId xmlns:a16="http://schemas.microsoft.com/office/drawing/2014/main" id="{A2508598-567E-4364-934E-FBFEF266A423}"/>
              </a:ext>
            </a:extLst>
          </xdr:cNvPr>
          <xdr:cNvSpPr>
            <a:spLocks noChangeShapeType="1"/>
          </xdr:cNvSpPr>
        </xdr:nvSpPr>
        <xdr:spPr bwMode="auto">
          <a:xfrm>
            <a:off x="255" y="680"/>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41" name="Oval 57">
            <a:extLst>
              <a:ext uri="{FF2B5EF4-FFF2-40B4-BE49-F238E27FC236}">
                <a16:creationId xmlns:a16="http://schemas.microsoft.com/office/drawing/2014/main" id="{16714B86-EECE-48A2-8A82-7293EECDE3EC}"/>
              </a:ext>
            </a:extLst>
          </xdr:cNvPr>
          <xdr:cNvSpPr>
            <a:spLocks noChangeArrowheads="1"/>
          </xdr:cNvSpPr>
        </xdr:nvSpPr>
        <xdr:spPr bwMode="auto">
          <a:xfrm>
            <a:off x="531" y="57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a:t>
            </a:r>
          </a:p>
        </xdr:txBody>
      </xdr:sp>
      <xdr:sp macro="" textlink="">
        <xdr:nvSpPr>
          <xdr:cNvPr id="546281" name="Line 58">
            <a:extLst>
              <a:ext uri="{FF2B5EF4-FFF2-40B4-BE49-F238E27FC236}">
                <a16:creationId xmlns:a16="http://schemas.microsoft.com/office/drawing/2014/main" id="{09B9344E-6850-4252-80D9-75B126CB0D22}"/>
              </a:ext>
            </a:extLst>
          </xdr:cNvPr>
          <xdr:cNvSpPr>
            <a:spLocks noChangeShapeType="1"/>
          </xdr:cNvSpPr>
        </xdr:nvSpPr>
        <xdr:spPr bwMode="auto">
          <a:xfrm>
            <a:off x="345" y="678"/>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82" name="Line 59">
            <a:extLst>
              <a:ext uri="{FF2B5EF4-FFF2-40B4-BE49-F238E27FC236}">
                <a16:creationId xmlns:a16="http://schemas.microsoft.com/office/drawing/2014/main" id="{2151438A-7439-4B52-BA47-22E6DF6A9E50}"/>
              </a:ext>
            </a:extLst>
          </xdr:cNvPr>
          <xdr:cNvSpPr>
            <a:spLocks noChangeShapeType="1"/>
          </xdr:cNvSpPr>
        </xdr:nvSpPr>
        <xdr:spPr bwMode="auto">
          <a:xfrm>
            <a:off x="931" y="680"/>
            <a:ext cx="0"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83" name="Rectangle 60" descr="20%">
            <a:extLst>
              <a:ext uri="{FF2B5EF4-FFF2-40B4-BE49-F238E27FC236}">
                <a16:creationId xmlns:a16="http://schemas.microsoft.com/office/drawing/2014/main" id="{A3341536-D116-4115-A614-DDFFE80FC90B}"/>
              </a:ext>
            </a:extLst>
          </xdr:cNvPr>
          <xdr:cNvSpPr>
            <a:spLocks noChangeArrowheads="1"/>
          </xdr:cNvSpPr>
        </xdr:nvSpPr>
        <xdr:spPr bwMode="auto">
          <a:xfrm>
            <a:off x="301" y="646"/>
            <a:ext cx="585" cy="34"/>
          </a:xfrm>
          <a:prstGeom prst="rect">
            <a:avLst/>
          </a:prstGeom>
          <a:blipFill dpi="0" rotWithShape="0">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3175">
                <a:solidFill>
                  <a:srgbClr val="000000"/>
                </a:solidFill>
                <a:miter lim="800000"/>
                <a:headEnd/>
                <a:tailEnd/>
              </a14:hiddenLine>
            </a:ext>
          </a:extLst>
        </xdr:spPr>
      </xdr:sp>
      <xdr:sp macro="" textlink="">
        <xdr:nvSpPr>
          <xdr:cNvPr id="546284" name="Rectangle 61" descr="20%">
            <a:extLst>
              <a:ext uri="{FF2B5EF4-FFF2-40B4-BE49-F238E27FC236}">
                <a16:creationId xmlns:a16="http://schemas.microsoft.com/office/drawing/2014/main" id="{7CBB3953-D489-4711-A046-0B23807C8DCA}"/>
              </a:ext>
            </a:extLst>
          </xdr:cNvPr>
          <xdr:cNvSpPr>
            <a:spLocks noChangeArrowheads="1"/>
          </xdr:cNvSpPr>
        </xdr:nvSpPr>
        <xdr:spPr bwMode="auto">
          <a:xfrm>
            <a:off x="301" y="718"/>
            <a:ext cx="585" cy="34"/>
          </a:xfrm>
          <a:prstGeom prst="rect">
            <a:avLst/>
          </a:prstGeom>
          <a:blipFill dpi="0" rotWithShape="0">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3175">
                <a:solidFill>
                  <a:srgbClr val="000000"/>
                </a:solidFill>
                <a:miter lim="800000"/>
                <a:headEnd/>
                <a:tailEnd/>
              </a14:hiddenLine>
            </a:ext>
          </a:extLst>
        </xdr:spPr>
      </xdr:sp>
      <xdr:sp macro="" textlink="">
        <xdr:nvSpPr>
          <xdr:cNvPr id="546285" name="Line 62">
            <a:extLst>
              <a:ext uri="{FF2B5EF4-FFF2-40B4-BE49-F238E27FC236}">
                <a16:creationId xmlns:a16="http://schemas.microsoft.com/office/drawing/2014/main" id="{2CC7B375-84AF-4380-BF1A-FB64F9BC7FE4}"/>
              </a:ext>
            </a:extLst>
          </xdr:cNvPr>
          <xdr:cNvSpPr>
            <a:spLocks noChangeShapeType="1"/>
          </xdr:cNvSpPr>
        </xdr:nvSpPr>
        <xdr:spPr bwMode="auto">
          <a:xfrm flipH="1">
            <a:off x="644" y="632"/>
            <a:ext cx="1" cy="1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86" name="Line 63">
            <a:extLst>
              <a:ext uri="{FF2B5EF4-FFF2-40B4-BE49-F238E27FC236}">
                <a16:creationId xmlns:a16="http://schemas.microsoft.com/office/drawing/2014/main" id="{C3D34F64-92CB-42CF-B6E5-50566F02529D}"/>
              </a:ext>
            </a:extLst>
          </xdr:cNvPr>
          <xdr:cNvSpPr>
            <a:spLocks noChangeShapeType="1"/>
          </xdr:cNvSpPr>
        </xdr:nvSpPr>
        <xdr:spPr bwMode="auto">
          <a:xfrm flipH="1">
            <a:off x="514" y="608"/>
            <a:ext cx="25" cy="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87" name="Line 64">
            <a:extLst>
              <a:ext uri="{FF2B5EF4-FFF2-40B4-BE49-F238E27FC236}">
                <a16:creationId xmlns:a16="http://schemas.microsoft.com/office/drawing/2014/main" id="{A4134B4F-0217-43CD-9353-9A16B16AE54A}"/>
              </a:ext>
            </a:extLst>
          </xdr:cNvPr>
          <xdr:cNvSpPr>
            <a:spLocks noChangeShapeType="1"/>
          </xdr:cNvSpPr>
        </xdr:nvSpPr>
        <xdr:spPr bwMode="auto">
          <a:xfrm>
            <a:off x="840" y="629"/>
            <a:ext cx="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76200</xdr:colOff>
      <xdr:row>4</xdr:row>
      <xdr:rowOff>47625</xdr:rowOff>
    </xdr:from>
    <xdr:to>
      <xdr:col>11</xdr:col>
      <xdr:colOff>38100</xdr:colOff>
      <xdr:row>8</xdr:row>
      <xdr:rowOff>38100</xdr:rowOff>
    </xdr:to>
    <xdr:grpSp>
      <xdr:nvGrpSpPr>
        <xdr:cNvPr id="546034" name="Group 65">
          <a:extLst>
            <a:ext uri="{FF2B5EF4-FFF2-40B4-BE49-F238E27FC236}">
              <a16:creationId xmlns:a16="http://schemas.microsoft.com/office/drawing/2014/main" id="{46FE4E8F-8B73-48B5-AB47-F8D160EA6589}"/>
            </a:ext>
          </a:extLst>
        </xdr:cNvPr>
        <xdr:cNvGrpSpPr>
          <a:grpSpLocks/>
        </xdr:cNvGrpSpPr>
      </xdr:nvGrpSpPr>
      <xdr:grpSpPr bwMode="auto">
        <a:xfrm>
          <a:off x="5562600" y="885825"/>
          <a:ext cx="1181100" cy="752475"/>
          <a:chOff x="510" y="177"/>
          <a:chExt cx="155" cy="88"/>
        </a:xfrm>
      </xdr:grpSpPr>
      <xdr:sp macro="" textlink="">
        <xdr:nvSpPr>
          <xdr:cNvPr id="546264" name="Line 66">
            <a:extLst>
              <a:ext uri="{FF2B5EF4-FFF2-40B4-BE49-F238E27FC236}">
                <a16:creationId xmlns:a16="http://schemas.microsoft.com/office/drawing/2014/main" id="{97989E46-EE27-4F00-936C-C7C253D3BB4C}"/>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51" name="Oval 67">
            <a:extLst>
              <a:ext uri="{FF2B5EF4-FFF2-40B4-BE49-F238E27FC236}">
                <a16:creationId xmlns:a16="http://schemas.microsoft.com/office/drawing/2014/main" id="{24C4DED1-3BCF-4FA7-B6D5-E4374DE95B18}"/>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546266" name="Line 68">
            <a:extLst>
              <a:ext uri="{FF2B5EF4-FFF2-40B4-BE49-F238E27FC236}">
                <a16:creationId xmlns:a16="http://schemas.microsoft.com/office/drawing/2014/main" id="{979BB7D9-36A9-45BA-AAD5-CE41307A4710}"/>
              </a:ext>
            </a:extLst>
          </xdr:cNvPr>
          <xdr:cNvSpPr>
            <a:spLocks noChangeShapeType="1"/>
          </xdr:cNvSpPr>
        </xdr:nvSpPr>
        <xdr:spPr bwMode="auto">
          <a:xfrm>
            <a:off x="624"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67" name="Line 69">
            <a:extLst>
              <a:ext uri="{FF2B5EF4-FFF2-40B4-BE49-F238E27FC236}">
                <a16:creationId xmlns:a16="http://schemas.microsoft.com/office/drawing/2014/main" id="{50F4CEC4-E92F-4FA7-870D-6E9F24D98D9F}"/>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68" name="Line 70">
            <a:extLst>
              <a:ext uri="{FF2B5EF4-FFF2-40B4-BE49-F238E27FC236}">
                <a16:creationId xmlns:a16="http://schemas.microsoft.com/office/drawing/2014/main" id="{605FE952-1E32-4085-BF2C-2CA6A667CEA1}"/>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4</xdr:row>
      <xdr:rowOff>57150</xdr:rowOff>
    </xdr:from>
    <xdr:to>
      <xdr:col>16</xdr:col>
      <xdr:colOff>0</xdr:colOff>
      <xdr:row>4</xdr:row>
      <xdr:rowOff>57150</xdr:rowOff>
    </xdr:to>
    <xdr:sp macro="" textlink="">
      <xdr:nvSpPr>
        <xdr:cNvPr id="546035" name="Line 71">
          <a:extLst>
            <a:ext uri="{FF2B5EF4-FFF2-40B4-BE49-F238E27FC236}">
              <a16:creationId xmlns:a16="http://schemas.microsoft.com/office/drawing/2014/main" id="{8A1766B9-5F36-4F20-A7DB-A4D383DD32A2}"/>
            </a:ext>
          </a:extLst>
        </xdr:cNvPr>
        <xdr:cNvSpPr>
          <a:spLocks noChangeShapeType="1"/>
        </xdr:cNvSpPr>
      </xdr:nvSpPr>
      <xdr:spPr bwMode="auto">
        <a:xfrm>
          <a:off x="7315200" y="800100"/>
          <a:ext cx="72390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5</xdr:row>
      <xdr:rowOff>19050</xdr:rowOff>
    </xdr:from>
    <xdr:to>
      <xdr:col>16</xdr:col>
      <xdr:colOff>0</xdr:colOff>
      <xdr:row>5</xdr:row>
      <xdr:rowOff>95250</xdr:rowOff>
    </xdr:to>
    <xdr:sp macro="" textlink="">
      <xdr:nvSpPr>
        <xdr:cNvPr id="546036" name="Rectangle 72" descr="40%">
          <a:extLst>
            <a:ext uri="{FF2B5EF4-FFF2-40B4-BE49-F238E27FC236}">
              <a16:creationId xmlns:a16="http://schemas.microsoft.com/office/drawing/2014/main" id="{E0C10D94-D2A0-4CDA-BF0B-E3F0E290D835}"/>
            </a:ext>
          </a:extLst>
        </xdr:cNvPr>
        <xdr:cNvSpPr>
          <a:spLocks noChangeArrowheads="1"/>
        </xdr:cNvSpPr>
      </xdr:nvSpPr>
      <xdr:spPr bwMode="auto">
        <a:xfrm>
          <a:off x="7324725" y="923925"/>
          <a:ext cx="714375" cy="762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12</xdr:col>
      <xdr:colOff>9525</xdr:colOff>
      <xdr:row>6</xdr:row>
      <xdr:rowOff>19050</xdr:rowOff>
    </xdr:from>
    <xdr:to>
      <xdr:col>16</xdr:col>
      <xdr:colOff>0</xdr:colOff>
      <xdr:row>6</xdr:row>
      <xdr:rowOff>95250</xdr:rowOff>
    </xdr:to>
    <xdr:sp macro="" textlink="">
      <xdr:nvSpPr>
        <xdr:cNvPr id="546037" name="Rectangle 73" descr="20%">
          <a:extLst>
            <a:ext uri="{FF2B5EF4-FFF2-40B4-BE49-F238E27FC236}">
              <a16:creationId xmlns:a16="http://schemas.microsoft.com/office/drawing/2014/main" id="{E71CEB72-827A-4193-9D51-39097377F0E1}"/>
            </a:ext>
          </a:extLst>
        </xdr:cNvPr>
        <xdr:cNvSpPr>
          <a:spLocks noChangeArrowheads="1"/>
        </xdr:cNvSpPr>
      </xdr:nvSpPr>
      <xdr:spPr bwMode="auto">
        <a:xfrm>
          <a:off x="7324725" y="1085850"/>
          <a:ext cx="714375" cy="76200"/>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12</xdr:col>
      <xdr:colOff>9525</xdr:colOff>
      <xdr:row>7</xdr:row>
      <xdr:rowOff>19050</xdr:rowOff>
    </xdr:from>
    <xdr:to>
      <xdr:col>16</xdr:col>
      <xdr:colOff>0</xdr:colOff>
      <xdr:row>7</xdr:row>
      <xdr:rowOff>95250</xdr:rowOff>
    </xdr:to>
    <xdr:sp macro="" textlink="">
      <xdr:nvSpPr>
        <xdr:cNvPr id="546038" name="Rectangle 74" descr="Dark upward diagonal">
          <a:extLst>
            <a:ext uri="{FF2B5EF4-FFF2-40B4-BE49-F238E27FC236}">
              <a16:creationId xmlns:a16="http://schemas.microsoft.com/office/drawing/2014/main" id="{487E621B-2740-4721-9B84-C9CD394684D7}"/>
            </a:ext>
          </a:extLst>
        </xdr:cNvPr>
        <xdr:cNvSpPr>
          <a:spLocks noChangeArrowheads="1"/>
        </xdr:cNvSpPr>
      </xdr:nvSpPr>
      <xdr:spPr bwMode="auto">
        <a:xfrm>
          <a:off x="7324725" y="1247775"/>
          <a:ext cx="714375" cy="76200"/>
        </a:xfrm>
        <a:prstGeom prst="rect">
          <a:avLst/>
        </a:prstGeom>
        <a:blipFill dpi="0" rotWithShape="0">
          <a:blip xmlns:r="http://schemas.openxmlformats.org/officeDocument/2006/relationships" r:embed="rId3"/>
          <a:srcRect/>
          <a:tile tx="0" ty="0" sx="100000" sy="100000" flip="none" algn="tl"/>
        </a:blipFill>
        <a:ln w="9525">
          <a:solidFill>
            <a:srgbClr val="000000"/>
          </a:solidFill>
          <a:miter lim="800000"/>
          <a:headEnd/>
          <a:tailEnd/>
        </a:ln>
      </xdr:spPr>
    </xdr:sp>
    <xdr:clientData/>
  </xdr:twoCellAnchor>
  <xdr:twoCellAnchor>
    <xdr:from>
      <xdr:col>12</xdr:col>
      <xdr:colOff>9525</xdr:colOff>
      <xdr:row>8</xdr:row>
      <xdr:rowOff>28575</xdr:rowOff>
    </xdr:from>
    <xdr:to>
      <xdr:col>16</xdr:col>
      <xdr:colOff>0</xdr:colOff>
      <xdr:row>8</xdr:row>
      <xdr:rowOff>104775</xdr:rowOff>
    </xdr:to>
    <xdr:sp macro="" textlink="">
      <xdr:nvSpPr>
        <xdr:cNvPr id="546039" name="Rectangle 75" descr="Outlined diamond">
          <a:extLst>
            <a:ext uri="{FF2B5EF4-FFF2-40B4-BE49-F238E27FC236}">
              <a16:creationId xmlns:a16="http://schemas.microsoft.com/office/drawing/2014/main" id="{C3540403-9164-43E3-88DD-2FE7E9667B3E}"/>
            </a:ext>
          </a:extLst>
        </xdr:cNvPr>
        <xdr:cNvSpPr>
          <a:spLocks noChangeArrowheads="1"/>
        </xdr:cNvSpPr>
      </xdr:nvSpPr>
      <xdr:spPr bwMode="auto">
        <a:xfrm>
          <a:off x="7324725" y="1419225"/>
          <a:ext cx="714375" cy="76200"/>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clientData/>
  </xdr:twoCellAnchor>
  <xdr:twoCellAnchor>
    <xdr:from>
      <xdr:col>2</xdr:col>
      <xdr:colOff>533400</xdr:colOff>
      <xdr:row>74</xdr:row>
      <xdr:rowOff>47625</xdr:rowOff>
    </xdr:from>
    <xdr:to>
      <xdr:col>3</xdr:col>
      <xdr:colOff>247650</xdr:colOff>
      <xdr:row>74</xdr:row>
      <xdr:rowOff>133350</xdr:rowOff>
    </xdr:to>
    <xdr:sp macro="" textlink="">
      <xdr:nvSpPr>
        <xdr:cNvPr id="546040" name="Rectangle 89">
          <a:extLst>
            <a:ext uri="{FF2B5EF4-FFF2-40B4-BE49-F238E27FC236}">
              <a16:creationId xmlns:a16="http://schemas.microsoft.com/office/drawing/2014/main" id="{A6F23C65-4B2F-45E3-8B94-69949F0257C5}"/>
            </a:ext>
          </a:extLst>
        </xdr:cNvPr>
        <xdr:cNvSpPr>
          <a:spLocks noChangeArrowheads="1"/>
        </xdr:cNvSpPr>
      </xdr:nvSpPr>
      <xdr:spPr bwMode="auto">
        <a:xfrm>
          <a:off x="1752600" y="12220575"/>
          <a:ext cx="323850" cy="85725"/>
        </a:xfrm>
        <a:prstGeom prst="rect">
          <a:avLst/>
        </a:prstGeom>
        <a:solidFill>
          <a:srgbClr val="FFFFFF"/>
        </a:solidFill>
        <a:ln w="9525">
          <a:solidFill>
            <a:srgbClr val="000000"/>
          </a:solidFill>
          <a:miter lim="800000"/>
          <a:headEnd/>
          <a:tailEnd/>
        </a:ln>
      </xdr:spPr>
    </xdr:sp>
    <xdr:clientData/>
  </xdr:twoCellAnchor>
  <xdr:twoCellAnchor>
    <xdr:from>
      <xdr:col>4</xdr:col>
      <xdr:colOff>466725</xdr:colOff>
      <xdr:row>54</xdr:row>
      <xdr:rowOff>76200</xdr:rowOff>
    </xdr:from>
    <xdr:to>
      <xdr:col>6</xdr:col>
      <xdr:colOff>342900</xdr:colOff>
      <xdr:row>59</xdr:row>
      <xdr:rowOff>9525</xdr:rowOff>
    </xdr:to>
    <xdr:grpSp>
      <xdr:nvGrpSpPr>
        <xdr:cNvPr id="546041" name="Group 320">
          <a:extLst>
            <a:ext uri="{FF2B5EF4-FFF2-40B4-BE49-F238E27FC236}">
              <a16:creationId xmlns:a16="http://schemas.microsoft.com/office/drawing/2014/main" id="{7CEFC155-B22F-4C95-AAFB-96ECF2D10EF8}"/>
            </a:ext>
          </a:extLst>
        </xdr:cNvPr>
        <xdr:cNvGrpSpPr>
          <a:grpSpLocks/>
        </xdr:cNvGrpSpPr>
      </xdr:nvGrpSpPr>
      <xdr:grpSpPr bwMode="auto">
        <a:xfrm>
          <a:off x="2905125" y="10515600"/>
          <a:ext cx="1095375" cy="885825"/>
          <a:chOff x="4905375" y="4581525"/>
          <a:chExt cx="1095375" cy="742950"/>
        </a:xfrm>
      </xdr:grpSpPr>
      <xdr:sp macro="" textlink="">
        <xdr:nvSpPr>
          <xdr:cNvPr id="546255" name="Line 4">
            <a:extLst>
              <a:ext uri="{FF2B5EF4-FFF2-40B4-BE49-F238E27FC236}">
                <a16:creationId xmlns:a16="http://schemas.microsoft.com/office/drawing/2014/main" id="{084813C7-D921-43F8-B844-EEA442028D50}"/>
              </a:ext>
            </a:extLst>
          </xdr:cNvPr>
          <xdr:cNvSpPr>
            <a:spLocks noChangeShapeType="1"/>
          </xdr:cNvSpPr>
        </xdr:nvSpPr>
        <xdr:spPr bwMode="auto">
          <a:xfrm flipH="1">
            <a:off x="5724524" y="45910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6256" name="Group 295">
            <a:extLst>
              <a:ext uri="{FF2B5EF4-FFF2-40B4-BE49-F238E27FC236}">
                <a16:creationId xmlns:a16="http://schemas.microsoft.com/office/drawing/2014/main" id="{52EA826C-5260-49F3-8BD2-E1EE5197FCA9}"/>
              </a:ext>
            </a:extLst>
          </xdr:cNvPr>
          <xdr:cNvGrpSpPr>
            <a:grpSpLocks/>
          </xdr:cNvGrpSpPr>
        </xdr:nvGrpSpPr>
        <xdr:grpSpPr bwMode="auto">
          <a:xfrm>
            <a:off x="4905375" y="4581525"/>
            <a:ext cx="809625" cy="742950"/>
            <a:chOff x="4838700" y="5019675"/>
            <a:chExt cx="809625" cy="742950"/>
          </a:xfrm>
        </xdr:grpSpPr>
        <xdr:grpSp>
          <xdr:nvGrpSpPr>
            <xdr:cNvPr id="546260" name="Group 294">
              <a:extLst>
                <a:ext uri="{FF2B5EF4-FFF2-40B4-BE49-F238E27FC236}">
                  <a16:creationId xmlns:a16="http://schemas.microsoft.com/office/drawing/2014/main" id="{0DDF14FF-A44D-488B-8E99-534ECE31448E}"/>
                </a:ext>
              </a:extLst>
            </xdr:cNvPr>
            <xdr:cNvGrpSpPr>
              <a:grpSpLocks/>
            </xdr:cNvGrpSpPr>
          </xdr:nvGrpSpPr>
          <xdr:grpSpPr bwMode="auto">
            <a:xfrm>
              <a:off x="4838700" y="5305425"/>
              <a:ext cx="685800" cy="457200"/>
              <a:chOff x="4838700" y="5305425"/>
              <a:chExt cx="685800" cy="457200"/>
            </a:xfrm>
          </xdr:grpSpPr>
          <xdr:sp macro="" textlink="">
            <xdr:nvSpPr>
              <xdr:cNvPr id="106" name="Oval 105">
                <a:extLst>
                  <a:ext uri="{FF2B5EF4-FFF2-40B4-BE49-F238E27FC236}">
                    <a16:creationId xmlns:a16="http://schemas.microsoft.com/office/drawing/2014/main" id="{6347652A-03D3-4518-BA8A-41B4EC78CC02}"/>
                  </a:ext>
                </a:extLst>
              </xdr:cNvPr>
              <xdr:cNvSpPr>
                <a:spLocks noChangeArrowheads="1"/>
              </xdr:cNvSpPr>
            </xdr:nvSpPr>
            <xdr:spPr bwMode="auto">
              <a:xfrm>
                <a:off x="4838700" y="5524500"/>
                <a:ext cx="22860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B</a:t>
                </a:r>
              </a:p>
            </xdr:txBody>
          </xdr:sp>
          <xdr:sp macro="" textlink="">
            <xdr:nvSpPr>
              <xdr:cNvPr id="546263" name="Line 24">
                <a:extLst>
                  <a:ext uri="{FF2B5EF4-FFF2-40B4-BE49-F238E27FC236}">
                    <a16:creationId xmlns:a16="http://schemas.microsoft.com/office/drawing/2014/main" id="{00030948-7FB2-41FB-90F8-054482085D93}"/>
                  </a:ext>
                </a:extLst>
              </xdr:cNvPr>
              <xdr:cNvSpPr>
                <a:spLocks noChangeShapeType="1"/>
              </xdr:cNvSpPr>
            </xdr:nvSpPr>
            <xdr:spPr bwMode="auto">
              <a:xfrm flipV="1">
                <a:off x="5067300" y="5305425"/>
                <a:ext cx="4572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46261" name="Rectangle 77" descr="Wide upward diagonal">
              <a:extLst>
                <a:ext uri="{FF2B5EF4-FFF2-40B4-BE49-F238E27FC236}">
                  <a16:creationId xmlns:a16="http://schemas.microsoft.com/office/drawing/2014/main" id="{E008F110-81FA-412E-850E-752B9C573281}"/>
                </a:ext>
              </a:extLst>
            </xdr:cNvPr>
            <xdr:cNvSpPr>
              <a:spLocks noChangeArrowheads="1"/>
            </xdr:cNvSpPr>
          </xdr:nvSpPr>
          <xdr:spPr bwMode="auto">
            <a:xfrm>
              <a:off x="5534025" y="5019675"/>
              <a:ext cx="114300" cy="704850"/>
            </a:xfrm>
            <a:prstGeom prst="rect">
              <a:avLst/>
            </a:prstGeom>
            <a:blipFill dpi="0" rotWithShape="0">
              <a:blip xmlns:r="http://schemas.openxmlformats.org/officeDocument/2006/relationships" r:embed="rId5"/>
              <a:srcRect/>
              <a:tile tx="0" ty="0" sx="100000" sy="100000" flip="none" algn="tl"/>
            </a:blipFill>
            <a:ln w="9525">
              <a:solidFill>
                <a:srgbClr val="000000"/>
              </a:solidFill>
              <a:miter lim="800000"/>
              <a:headEnd/>
              <a:tailEnd/>
            </a:ln>
          </xdr:spPr>
        </xdr:sp>
      </xdr:grpSp>
      <xdr:sp macro="" textlink="">
        <xdr:nvSpPr>
          <xdr:cNvPr id="546257" name="Line 170">
            <a:extLst>
              <a:ext uri="{FF2B5EF4-FFF2-40B4-BE49-F238E27FC236}">
                <a16:creationId xmlns:a16="http://schemas.microsoft.com/office/drawing/2014/main" id="{1662FCFE-2475-4122-AF37-F4043473E1DB}"/>
              </a:ext>
            </a:extLst>
          </xdr:cNvPr>
          <xdr:cNvSpPr>
            <a:spLocks noChangeShapeType="1"/>
          </xdr:cNvSpPr>
        </xdr:nvSpPr>
        <xdr:spPr bwMode="auto">
          <a:xfrm flipV="1">
            <a:off x="5943600" y="4591050"/>
            <a:ext cx="0" cy="704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258" name="Line 4">
            <a:extLst>
              <a:ext uri="{FF2B5EF4-FFF2-40B4-BE49-F238E27FC236}">
                <a16:creationId xmlns:a16="http://schemas.microsoft.com/office/drawing/2014/main" id="{301D2044-D0B4-412D-B454-71E8ACAD5806}"/>
              </a:ext>
            </a:extLst>
          </xdr:cNvPr>
          <xdr:cNvSpPr>
            <a:spLocks noChangeShapeType="1"/>
          </xdr:cNvSpPr>
        </xdr:nvSpPr>
        <xdr:spPr bwMode="auto">
          <a:xfrm flipH="1">
            <a:off x="5724525" y="5286375"/>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 name="TextBox 102">
            <a:extLst>
              <a:ext uri="{FF2B5EF4-FFF2-40B4-BE49-F238E27FC236}">
                <a16:creationId xmlns:a16="http://schemas.microsoft.com/office/drawing/2014/main" id="{5E2EA5DC-5476-483B-B920-B27E6E6FE5AC}"/>
              </a:ext>
            </a:extLst>
          </xdr:cNvPr>
          <xdr:cNvSpPr txBox="1"/>
        </xdr:nvSpPr>
        <xdr:spPr>
          <a:xfrm rot="16200000">
            <a:off x="5529263" y="4843462"/>
            <a:ext cx="57150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300 mm</a:t>
            </a:r>
          </a:p>
        </xdr:txBody>
      </xdr:sp>
    </xdr:grpSp>
    <xdr:clientData/>
  </xdr:twoCellAnchor>
  <xdr:twoCellAnchor>
    <xdr:from>
      <xdr:col>2</xdr:col>
      <xdr:colOff>581024</xdr:colOff>
      <xdr:row>62</xdr:row>
      <xdr:rowOff>104775</xdr:rowOff>
    </xdr:from>
    <xdr:to>
      <xdr:col>3</xdr:col>
      <xdr:colOff>223424</xdr:colOff>
      <xdr:row>64</xdr:row>
      <xdr:rowOff>32925</xdr:rowOff>
    </xdr:to>
    <xdr:sp macro="" textlink="">
      <xdr:nvSpPr>
        <xdr:cNvPr id="109" name="Oval 426">
          <a:extLst>
            <a:ext uri="{FF2B5EF4-FFF2-40B4-BE49-F238E27FC236}">
              <a16:creationId xmlns:a16="http://schemas.microsoft.com/office/drawing/2014/main" id="{C3E3596E-E5BE-4645-81DA-34F80E597437}"/>
            </a:ext>
          </a:extLst>
        </xdr:cNvPr>
        <xdr:cNvSpPr>
          <a:spLocks noChangeArrowheads="1"/>
        </xdr:cNvSpPr>
      </xdr:nvSpPr>
      <xdr:spPr bwMode="auto">
        <a:xfrm>
          <a:off x="1800224" y="10820400"/>
          <a:ext cx="252000" cy="2520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clientData/>
  </xdr:twoCellAnchor>
  <xdr:twoCellAnchor>
    <xdr:from>
      <xdr:col>2</xdr:col>
      <xdr:colOff>590550</xdr:colOff>
      <xdr:row>54</xdr:row>
      <xdr:rowOff>85725</xdr:rowOff>
    </xdr:from>
    <xdr:to>
      <xdr:col>3</xdr:col>
      <xdr:colOff>95250</xdr:colOff>
      <xdr:row>58</xdr:row>
      <xdr:rowOff>142875</xdr:rowOff>
    </xdr:to>
    <xdr:sp macro="" textlink="">
      <xdr:nvSpPr>
        <xdr:cNvPr id="546043" name="Rectangle 77" descr="Wide upward diagonal">
          <a:extLst>
            <a:ext uri="{FF2B5EF4-FFF2-40B4-BE49-F238E27FC236}">
              <a16:creationId xmlns:a16="http://schemas.microsoft.com/office/drawing/2014/main" id="{00B264EB-0F86-46DA-9225-C83451999E47}"/>
            </a:ext>
          </a:extLst>
        </xdr:cNvPr>
        <xdr:cNvSpPr>
          <a:spLocks noChangeArrowheads="1"/>
        </xdr:cNvSpPr>
      </xdr:nvSpPr>
      <xdr:spPr bwMode="auto">
        <a:xfrm>
          <a:off x="1809750" y="9020175"/>
          <a:ext cx="114300" cy="704850"/>
        </a:xfrm>
        <a:prstGeom prst="rect">
          <a:avLst/>
        </a:prstGeom>
        <a:blipFill dpi="0" rotWithShape="0">
          <a:blip xmlns:r="http://schemas.openxmlformats.org/officeDocument/2006/relationships" r:embed="rId5"/>
          <a:srcRect/>
          <a:tile tx="0" ty="0" sx="100000" sy="100000" flip="none" algn="tl"/>
        </a:blipFill>
        <a:ln w="9525">
          <a:solidFill>
            <a:srgbClr val="000000"/>
          </a:solidFill>
          <a:miter lim="800000"/>
          <a:headEnd/>
          <a:tailEnd/>
        </a:ln>
      </xdr:spPr>
    </xdr:sp>
    <xdr:clientData/>
  </xdr:twoCellAnchor>
  <xdr:twoCellAnchor>
    <xdr:from>
      <xdr:col>2</xdr:col>
      <xdr:colOff>457200</xdr:colOff>
      <xdr:row>97</xdr:row>
      <xdr:rowOff>133350</xdr:rowOff>
    </xdr:from>
    <xdr:to>
      <xdr:col>3</xdr:col>
      <xdr:colOff>342900</xdr:colOff>
      <xdr:row>100</xdr:row>
      <xdr:rowOff>142875</xdr:rowOff>
    </xdr:to>
    <xdr:grpSp>
      <xdr:nvGrpSpPr>
        <xdr:cNvPr id="546044" name="Group 325">
          <a:extLst>
            <a:ext uri="{FF2B5EF4-FFF2-40B4-BE49-F238E27FC236}">
              <a16:creationId xmlns:a16="http://schemas.microsoft.com/office/drawing/2014/main" id="{D70DA8FF-2227-404B-A5AF-A6F751F47C14}"/>
            </a:ext>
          </a:extLst>
        </xdr:cNvPr>
        <xdr:cNvGrpSpPr>
          <a:grpSpLocks/>
        </xdr:cNvGrpSpPr>
      </xdr:nvGrpSpPr>
      <xdr:grpSpPr bwMode="auto">
        <a:xfrm>
          <a:off x="1676400" y="18764250"/>
          <a:ext cx="495300" cy="581025"/>
          <a:chOff x="6625165" y="3048002"/>
          <a:chExt cx="492125" cy="494241"/>
        </a:xfrm>
      </xdr:grpSpPr>
      <xdr:sp macro="" textlink="">
        <xdr:nvSpPr>
          <xdr:cNvPr id="327" name="Flowchart: Connector 326">
            <a:extLst>
              <a:ext uri="{FF2B5EF4-FFF2-40B4-BE49-F238E27FC236}">
                <a16:creationId xmlns:a16="http://schemas.microsoft.com/office/drawing/2014/main" id="{99D55EBB-9F70-47E5-BD4B-710DD91E50FA}"/>
              </a:ext>
            </a:extLst>
          </xdr:cNvPr>
          <xdr:cNvSpPr/>
        </xdr:nvSpPr>
        <xdr:spPr>
          <a:xfrm>
            <a:off x="6625165" y="3048002"/>
            <a:ext cx="492125" cy="494241"/>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6251" name="Group 438">
            <a:extLst>
              <a:ext uri="{FF2B5EF4-FFF2-40B4-BE49-F238E27FC236}">
                <a16:creationId xmlns:a16="http://schemas.microsoft.com/office/drawing/2014/main" id="{CE8631A1-F9AC-42CC-B3E7-9D7706F62486}"/>
              </a:ext>
            </a:extLst>
          </xdr:cNvPr>
          <xdr:cNvGrpSpPr>
            <a:grpSpLocks/>
          </xdr:cNvGrpSpPr>
        </xdr:nvGrpSpPr>
        <xdr:grpSpPr bwMode="auto">
          <a:xfrm>
            <a:off x="6752720" y="3080889"/>
            <a:ext cx="358222" cy="419996"/>
            <a:chOff x="6752720" y="3080889"/>
            <a:chExt cx="358222" cy="419996"/>
          </a:xfrm>
        </xdr:grpSpPr>
        <xdr:sp macro="" textlink="">
          <xdr:nvSpPr>
            <xdr:cNvPr id="546252" name="Line 271">
              <a:extLst>
                <a:ext uri="{FF2B5EF4-FFF2-40B4-BE49-F238E27FC236}">
                  <a16:creationId xmlns:a16="http://schemas.microsoft.com/office/drawing/2014/main" id="{E3591E14-4B0F-49C0-98CF-6DA2400DE5F3}"/>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53" name="Line 272">
              <a:extLst>
                <a:ext uri="{FF2B5EF4-FFF2-40B4-BE49-F238E27FC236}">
                  <a16:creationId xmlns:a16="http://schemas.microsoft.com/office/drawing/2014/main" id="{E98D62D8-7A0C-42C6-B15D-AA0E053D04EC}"/>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54" name="Line 273">
              <a:extLst>
                <a:ext uri="{FF2B5EF4-FFF2-40B4-BE49-F238E27FC236}">
                  <a16:creationId xmlns:a16="http://schemas.microsoft.com/office/drawing/2014/main" id="{0FD84C58-7DE6-48D6-A55E-2A53A8B972C0}"/>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4</xdr:col>
      <xdr:colOff>304800</xdr:colOff>
      <xdr:row>94</xdr:row>
      <xdr:rowOff>133350</xdr:rowOff>
    </xdr:from>
    <xdr:to>
      <xdr:col>6</xdr:col>
      <xdr:colOff>323850</xdr:colOff>
      <xdr:row>100</xdr:row>
      <xdr:rowOff>133350</xdr:rowOff>
    </xdr:to>
    <xdr:grpSp>
      <xdr:nvGrpSpPr>
        <xdr:cNvPr id="546046" name="Group 344">
          <a:extLst>
            <a:ext uri="{FF2B5EF4-FFF2-40B4-BE49-F238E27FC236}">
              <a16:creationId xmlns:a16="http://schemas.microsoft.com/office/drawing/2014/main" id="{A0615E89-482B-4DCF-B1A0-547EBA37094D}"/>
            </a:ext>
          </a:extLst>
        </xdr:cNvPr>
        <xdr:cNvGrpSpPr>
          <a:grpSpLocks/>
        </xdr:cNvGrpSpPr>
      </xdr:nvGrpSpPr>
      <xdr:grpSpPr bwMode="auto">
        <a:xfrm>
          <a:off x="2743200" y="18192750"/>
          <a:ext cx="1238250" cy="1143000"/>
          <a:chOff x="6566956" y="867833"/>
          <a:chExt cx="1238252" cy="970494"/>
        </a:xfrm>
      </xdr:grpSpPr>
      <xdr:sp macro="" textlink="">
        <xdr:nvSpPr>
          <xdr:cNvPr id="546236" name="Line 281">
            <a:extLst>
              <a:ext uri="{FF2B5EF4-FFF2-40B4-BE49-F238E27FC236}">
                <a16:creationId xmlns:a16="http://schemas.microsoft.com/office/drawing/2014/main" id="{75F85CA1-4983-4765-AA19-290706B50B54}"/>
              </a:ext>
            </a:extLst>
          </xdr:cNvPr>
          <xdr:cNvSpPr>
            <a:spLocks noChangeShapeType="1"/>
          </xdr:cNvSpPr>
        </xdr:nvSpPr>
        <xdr:spPr bwMode="auto">
          <a:xfrm flipH="1">
            <a:off x="6916208" y="1037167"/>
            <a:ext cx="291042" cy="3227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6237" name="Group 439">
            <a:extLst>
              <a:ext uri="{FF2B5EF4-FFF2-40B4-BE49-F238E27FC236}">
                <a16:creationId xmlns:a16="http://schemas.microsoft.com/office/drawing/2014/main" id="{FBB19BC2-1C6A-49A6-BC2D-C0DAFE7AF33F}"/>
              </a:ext>
            </a:extLst>
          </xdr:cNvPr>
          <xdr:cNvGrpSpPr>
            <a:grpSpLocks/>
          </xdr:cNvGrpSpPr>
        </xdr:nvGrpSpPr>
        <xdr:grpSpPr bwMode="auto">
          <a:xfrm>
            <a:off x="6566956" y="1344086"/>
            <a:ext cx="492125" cy="494241"/>
            <a:chOff x="6625165" y="3048002"/>
            <a:chExt cx="492125" cy="494241"/>
          </a:xfrm>
        </xdr:grpSpPr>
        <xdr:sp macro="" textlink="">
          <xdr:nvSpPr>
            <xdr:cNvPr id="350" name="Flowchart: Connector 349">
              <a:extLst>
                <a:ext uri="{FF2B5EF4-FFF2-40B4-BE49-F238E27FC236}">
                  <a16:creationId xmlns:a16="http://schemas.microsoft.com/office/drawing/2014/main" id="{EDD13AD7-9427-4FCB-A08A-D4EDC714A57C}"/>
                </a:ext>
              </a:extLst>
            </xdr:cNvPr>
            <xdr:cNvSpPr/>
          </xdr:nvSpPr>
          <xdr:spPr>
            <a:xfrm>
              <a:off x="6625165" y="3047482"/>
              <a:ext cx="495301" cy="494761"/>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6241" name="Group 438">
              <a:extLst>
                <a:ext uri="{FF2B5EF4-FFF2-40B4-BE49-F238E27FC236}">
                  <a16:creationId xmlns:a16="http://schemas.microsoft.com/office/drawing/2014/main" id="{A2D3388A-DC13-4B42-BBED-DBF27653DBD4}"/>
                </a:ext>
              </a:extLst>
            </xdr:cNvPr>
            <xdr:cNvGrpSpPr>
              <a:grpSpLocks/>
            </xdr:cNvGrpSpPr>
          </xdr:nvGrpSpPr>
          <xdr:grpSpPr bwMode="auto">
            <a:xfrm>
              <a:off x="6752720" y="3080889"/>
              <a:ext cx="358222" cy="419996"/>
              <a:chOff x="6752720" y="3080889"/>
              <a:chExt cx="358222" cy="419996"/>
            </a:xfrm>
          </xdr:grpSpPr>
          <xdr:sp macro="" textlink="">
            <xdr:nvSpPr>
              <xdr:cNvPr id="546242" name="Line 271">
                <a:extLst>
                  <a:ext uri="{FF2B5EF4-FFF2-40B4-BE49-F238E27FC236}">
                    <a16:creationId xmlns:a16="http://schemas.microsoft.com/office/drawing/2014/main" id="{194C4055-98B3-4EFC-A5EB-07872F4809E6}"/>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43" name="Line 272">
                <a:extLst>
                  <a:ext uri="{FF2B5EF4-FFF2-40B4-BE49-F238E27FC236}">
                    <a16:creationId xmlns:a16="http://schemas.microsoft.com/office/drawing/2014/main" id="{1EEA017C-9A2C-4795-9A8A-2DDD6817B086}"/>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44" name="Line 273">
                <a:extLst>
                  <a:ext uri="{FF2B5EF4-FFF2-40B4-BE49-F238E27FC236}">
                    <a16:creationId xmlns:a16="http://schemas.microsoft.com/office/drawing/2014/main" id="{911CD7BA-272F-4E12-BD9A-5EA796A92A1B}"/>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348" name="TextBox 347">
            <a:extLst>
              <a:ext uri="{FF2B5EF4-FFF2-40B4-BE49-F238E27FC236}">
                <a16:creationId xmlns:a16="http://schemas.microsoft.com/office/drawing/2014/main" id="{DE47AC9C-8F13-4D3D-9D3A-682FAC25398B}"/>
              </a:ext>
            </a:extLst>
          </xdr:cNvPr>
          <xdr:cNvSpPr txBox="1"/>
        </xdr:nvSpPr>
        <xdr:spPr>
          <a:xfrm>
            <a:off x="7290857" y="867833"/>
            <a:ext cx="514351" cy="152234"/>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Pom</a:t>
            </a:r>
            <a:r>
              <a:rPr lang="en-US" sz="800" baseline="0">
                <a:latin typeface="Arial" pitchFamily="34" charset="0"/>
              </a:rPr>
              <a:t>p</a:t>
            </a:r>
          </a:p>
        </xdr:txBody>
      </xdr:sp>
      <xdr:cxnSp macro="">
        <xdr:nvCxnSpPr>
          <xdr:cNvPr id="349" name="Straight Connector 348">
            <a:extLst>
              <a:ext uri="{FF2B5EF4-FFF2-40B4-BE49-F238E27FC236}">
                <a16:creationId xmlns:a16="http://schemas.microsoft.com/office/drawing/2014/main" id="{4BAE0535-B3E8-4518-B545-08B0FA6D9AFB}"/>
              </a:ext>
            </a:extLst>
          </xdr:cNvPr>
          <xdr:cNvCxnSpPr>
            <a:stCxn id="546236" idx="0"/>
          </xdr:cNvCxnSpPr>
        </xdr:nvCxnSpPr>
        <xdr:spPr>
          <a:xfrm rot="16200000" flipH="1">
            <a:off x="7495646" y="748583"/>
            <a:ext cx="0" cy="5810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104775</xdr:colOff>
      <xdr:row>62</xdr:row>
      <xdr:rowOff>114300</xdr:rowOff>
    </xdr:from>
    <xdr:to>
      <xdr:col>6</xdr:col>
      <xdr:colOff>200025</xdr:colOff>
      <xdr:row>67</xdr:row>
      <xdr:rowOff>57150</xdr:rowOff>
    </xdr:to>
    <xdr:grpSp>
      <xdr:nvGrpSpPr>
        <xdr:cNvPr id="546047" name="Group 460">
          <a:extLst>
            <a:ext uri="{FF2B5EF4-FFF2-40B4-BE49-F238E27FC236}">
              <a16:creationId xmlns:a16="http://schemas.microsoft.com/office/drawing/2014/main" id="{3B0DD6DE-45F4-421C-A14D-870B2959E21A}"/>
            </a:ext>
          </a:extLst>
        </xdr:cNvPr>
        <xdr:cNvGrpSpPr>
          <a:grpSpLocks/>
        </xdr:cNvGrpSpPr>
      </xdr:nvGrpSpPr>
      <xdr:grpSpPr bwMode="auto">
        <a:xfrm>
          <a:off x="2543175" y="12077700"/>
          <a:ext cx="1314450" cy="895350"/>
          <a:chOff x="2543190" y="10829925"/>
          <a:chExt cx="1314445" cy="752476"/>
        </a:xfrm>
      </xdr:grpSpPr>
      <xdr:grpSp>
        <xdr:nvGrpSpPr>
          <xdr:cNvPr id="546230" name="Group 434">
            <a:extLst>
              <a:ext uri="{FF2B5EF4-FFF2-40B4-BE49-F238E27FC236}">
                <a16:creationId xmlns:a16="http://schemas.microsoft.com/office/drawing/2014/main" id="{F0034104-EACE-4309-919A-70044B21EA48}"/>
              </a:ext>
            </a:extLst>
          </xdr:cNvPr>
          <xdr:cNvGrpSpPr>
            <a:grpSpLocks/>
          </xdr:cNvGrpSpPr>
        </xdr:nvGrpSpPr>
        <xdr:grpSpPr bwMode="auto">
          <a:xfrm>
            <a:off x="2543190" y="10829925"/>
            <a:ext cx="1314445" cy="752476"/>
            <a:chOff x="7705733" y="2466975"/>
            <a:chExt cx="1314445" cy="752476"/>
          </a:xfrm>
        </xdr:grpSpPr>
        <xdr:grpSp>
          <xdr:nvGrpSpPr>
            <xdr:cNvPr id="546232" name="Group 201">
              <a:extLst>
                <a:ext uri="{FF2B5EF4-FFF2-40B4-BE49-F238E27FC236}">
                  <a16:creationId xmlns:a16="http://schemas.microsoft.com/office/drawing/2014/main" id="{138AF3AE-7B97-4131-B983-461ED8BE4124}"/>
                </a:ext>
              </a:extLst>
            </xdr:cNvPr>
            <xdr:cNvGrpSpPr>
              <a:grpSpLocks/>
            </xdr:cNvGrpSpPr>
          </xdr:nvGrpSpPr>
          <xdr:grpSpPr bwMode="auto">
            <a:xfrm>
              <a:off x="7705733" y="2466975"/>
              <a:ext cx="1314445" cy="704850"/>
              <a:chOff x="5823390" y="5581650"/>
              <a:chExt cx="1318340" cy="704850"/>
            </a:xfrm>
          </xdr:grpSpPr>
          <xdr:sp macro="" textlink="">
            <xdr:nvSpPr>
              <xdr:cNvPr id="439" name="TextBox 438">
                <a:extLst>
                  <a:ext uri="{FF2B5EF4-FFF2-40B4-BE49-F238E27FC236}">
                    <a16:creationId xmlns:a16="http://schemas.microsoft.com/office/drawing/2014/main" id="{842AEB58-FA6B-4780-AD47-1675BE2DC9B2}"/>
                  </a:ext>
                </a:extLst>
              </xdr:cNvPr>
              <xdr:cNvSpPr txBox="1"/>
            </xdr:nvSpPr>
            <xdr:spPr bwMode="auto">
              <a:xfrm>
                <a:off x="6329709" y="5962651"/>
                <a:ext cx="812021"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Cumulatieve debietsmeter</a:t>
                </a:r>
              </a:p>
            </xdr:txBody>
          </xdr:sp>
          <xdr:sp macro="" textlink="">
            <xdr:nvSpPr>
              <xdr:cNvPr id="440" name="Oval 426">
                <a:extLst>
                  <a:ext uri="{FF2B5EF4-FFF2-40B4-BE49-F238E27FC236}">
                    <a16:creationId xmlns:a16="http://schemas.microsoft.com/office/drawing/2014/main" id="{707EE4D3-FE40-4288-87CA-516F2B4676C6}"/>
                  </a:ext>
                </a:extLst>
              </xdr:cNvPr>
              <xdr:cNvSpPr>
                <a:spLocks noChangeArrowheads="1"/>
              </xdr:cNvSpPr>
            </xdr:nvSpPr>
            <xdr:spPr bwMode="auto">
              <a:xfrm>
                <a:off x="5823390" y="5581650"/>
                <a:ext cx="248383" cy="2476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437" name="Straight Connector 436">
              <a:extLst>
                <a:ext uri="{FF2B5EF4-FFF2-40B4-BE49-F238E27FC236}">
                  <a16:creationId xmlns:a16="http://schemas.microsoft.com/office/drawing/2014/main" id="{89A9B26F-B20C-42CB-8D8B-E2196895CF1C}"/>
                </a:ext>
              </a:extLst>
            </xdr:cNvPr>
            <xdr:cNvCxnSpPr/>
          </xdr:nvCxnSpPr>
          <xdr:spPr>
            <a:xfrm rot="16200000" flipH="1">
              <a:off x="7781931" y="2828926"/>
              <a:ext cx="523876" cy="257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59" name="Straight Connector 458">
            <a:extLst>
              <a:ext uri="{FF2B5EF4-FFF2-40B4-BE49-F238E27FC236}">
                <a16:creationId xmlns:a16="http://schemas.microsoft.com/office/drawing/2014/main" id="{DFE1DD99-FF8F-493A-992E-BDC4F7BA0A84}"/>
              </a:ext>
            </a:extLst>
          </xdr:cNvPr>
          <xdr:cNvCxnSpPr/>
        </xdr:nvCxnSpPr>
        <xdr:spPr>
          <a:xfrm flipV="1">
            <a:off x="3009913" y="11572876"/>
            <a:ext cx="761997"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135</xdr:row>
      <xdr:rowOff>85725</xdr:rowOff>
    </xdr:from>
    <xdr:to>
      <xdr:col>2</xdr:col>
      <xdr:colOff>276225</xdr:colOff>
      <xdr:row>165</xdr:row>
      <xdr:rowOff>0</xdr:rowOff>
    </xdr:to>
    <xdr:grpSp>
      <xdr:nvGrpSpPr>
        <xdr:cNvPr id="546048" name="Group 106">
          <a:extLst>
            <a:ext uri="{FF2B5EF4-FFF2-40B4-BE49-F238E27FC236}">
              <a16:creationId xmlns:a16="http://schemas.microsoft.com/office/drawing/2014/main" id="{92E10E72-A087-436F-9DE1-AF8E1A46ABBF}"/>
            </a:ext>
          </a:extLst>
        </xdr:cNvPr>
        <xdr:cNvGrpSpPr>
          <a:grpSpLocks/>
        </xdr:cNvGrpSpPr>
      </xdr:nvGrpSpPr>
      <xdr:grpSpPr bwMode="auto">
        <a:xfrm>
          <a:off x="1219200" y="25955625"/>
          <a:ext cx="276225" cy="5629275"/>
          <a:chOff x="2337025" y="1966233"/>
          <a:chExt cx="269421" cy="4692500"/>
        </a:xfrm>
      </xdr:grpSpPr>
      <xdr:grpSp>
        <xdr:nvGrpSpPr>
          <xdr:cNvPr id="546220" name="Group 208">
            <a:extLst>
              <a:ext uri="{FF2B5EF4-FFF2-40B4-BE49-F238E27FC236}">
                <a16:creationId xmlns:a16="http://schemas.microsoft.com/office/drawing/2014/main" id="{30B3F11C-DC3C-4B12-A9C9-C047EFEB2164}"/>
              </a:ext>
            </a:extLst>
          </xdr:cNvPr>
          <xdr:cNvGrpSpPr>
            <a:grpSpLocks/>
          </xdr:cNvGrpSpPr>
        </xdr:nvGrpSpPr>
        <xdr:grpSpPr bwMode="auto">
          <a:xfrm>
            <a:off x="2337025" y="1966228"/>
            <a:ext cx="269421" cy="4692485"/>
            <a:chOff x="847727" y="1618965"/>
            <a:chExt cx="269422" cy="4774142"/>
          </a:xfrm>
        </xdr:grpSpPr>
        <xdr:sp macro="" textlink="">
          <xdr:nvSpPr>
            <xdr:cNvPr id="546222" name="Freeform 78">
              <a:extLst>
                <a:ext uri="{FF2B5EF4-FFF2-40B4-BE49-F238E27FC236}">
                  <a16:creationId xmlns:a16="http://schemas.microsoft.com/office/drawing/2014/main" id="{44D01421-97EE-4DC5-AAF3-F723A9C981D8}"/>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23" name="Arc 84">
              <a:extLst>
                <a:ext uri="{FF2B5EF4-FFF2-40B4-BE49-F238E27FC236}">
                  <a16:creationId xmlns:a16="http://schemas.microsoft.com/office/drawing/2014/main" id="{C1E59956-5217-4D20-AD2C-04241BD768FB}"/>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24" name="Arc 86">
              <a:extLst>
                <a:ext uri="{FF2B5EF4-FFF2-40B4-BE49-F238E27FC236}">
                  <a16:creationId xmlns:a16="http://schemas.microsoft.com/office/drawing/2014/main" id="{A22FC2D1-81C4-478A-BABA-95D12EC5A026}"/>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25" name="Line 75">
              <a:extLst>
                <a:ext uri="{FF2B5EF4-FFF2-40B4-BE49-F238E27FC236}">
                  <a16:creationId xmlns:a16="http://schemas.microsoft.com/office/drawing/2014/main" id="{ABF583BA-CA2B-4F79-ADDC-0EF04E8984F2}"/>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26" name="Line 76">
              <a:extLst>
                <a:ext uri="{FF2B5EF4-FFF2-40B4-BE49-F238E27FC236}">
                  <a16:creationId xmlns:a16="http://schemas.microsoft.com/office/drawing/2014/main" id="{7ED97459-1837-4821-9D44-499565A5B61A}"/>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27" name="Arc 85">
              <a:extLst>
                <a:ext uri="{FF2B5EF4-FFF2-40B4-BE49-F238E27FC236}">
                  <a16:creationId xmlns:a16="http://schemas.microsoft.com/office/drawing/2014/main" id="{2DC13CFF-5E6B-4C74-A618-BE9BB74A4793}"/>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28" name="Arc 87">
              <a:extLst>
                <a:ext uri="{FF2B5EF4-FFF2-40B4-BE49-F238E27FC236}">
                  <a16:creationId xmlns:a16="http://schemas.microsoft.com/office/drawing/2014/main" id="{901DE7D4-B531-4AF3-91BF-9501AA9D469F}"/>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29" name="Line 88">
              <a:extLst>
                <a:ext uri="{FF2B5EF4-FFF2-40B4-BE49-F238E27FC236}">
                  <a16:creationId xmlns:a16="http://schemas.microsoft.com/office/drawing/2014/main" id="{156FDF91-60AC-4B05-A6A4-C80845A4053C}"/>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13" name="Rectangle 612">
            <a:extLst>
              <a:ext uri="{FF2B5EF4-FFF2-40B4-BE49-F238E27FC236}">
                <a16:creationId xmlns:a16="http://schemas.microsoft.com/office/drawing/2014/main" id="{C4E6870A-70F2-432D-A4C6-934539C35513}"/>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1</xdr:col>
      <xdr:colOff>581025</xdr:colOff>
      <xdr:row>126</xdr:row>
      <xdr:rowOff>76200</xdr:rowOff>
    </xdr:from>
    <xdr:to>
      <xdr:col>7</xdr:col>
      <xdr:colOff>400050</xdr:colOff>
      <xdr:row>132</xdr:row>
      <xdr:rowOff>123825</xdr:rowOff>
    </xdr:to>
    <xdr:grpSp>
      <xdr:nvGrpSpPr>
        <xdr:cNvPr id="546049" name="Group 642">
          <a:extLst>
            <a:ext uri="{FF2B5EF4-FFF2-40B4-BE49-F238E27FC236}">
              <a16:creationId xmlns:a16="http://schemas.microsoft.com/office/drawing/2014/main" id="{2A9915E1-69F4-48BF-ADA7-4C3E27620612}"/>
            </a:ext>
          </a:extLst>
        </xdr:cNvPr>
        <xdr:cNvGrpSpPr>
          <a:grpSpLocks/>
        </xdr:cNvGrpSpPr>
      </xdr:nvGrpSpPr>
      <xdr:grpSpPr bwMode="auto">
        <a:xfrm>
          <a:off x="1190625" y="24231600"/>
          <a:ext cx="3476625" cy="1190625"/>
          <a:chOff x="295275" y="1371600"/>
          <a:chExt cx="3933825" cy="1019175"/>
        </a:xfrm>
      </xdr:grpSpPr>
      <xdr:sp macro="" textlink="">
        <xdr:nvSpPr>
          <xdr:cNvPr id="546211" name="Freeform 14">
            <a:extLst>
              <a:ext uri="{FF2B5EF4-FFF2-40B4-BE49-F238E27FC236}">
                <a16:creationId xmlns:a16="http://schemas.microsoft.com/office/drawing/2014/main" id="{4E250BC3-14BE-490F-AC6E-29696F466ECD}"/>
              </a:ext>
            </a:extLst>
          </xdr:cNvPr>
          <xdr:cNvSpPr>
            <a:spLocks/>
          </xdr:cNvSpPr>
        </xdr:nvSpPr>
        <xdr:spPr bwMode="auto">
          <a:xfrm>
            <a:off x="3429000" y="181927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12" name="Freeform 15">
            <a:extLst>
              <a:ext uri="{FF2B5EF4-FFF2-40B4-BE49-F238E27FC236}">
                <a16:creationId xmlns:a16="http://schemas.microsoft.com/office/drawing/2014/main" id="{17866932-2707-445F-8886-C2CB493F4394}"/>
              </a:ext>
            </a:extLst>
          </xdr:cNvPr>
          <xdr:cNvSpPr>
            <a:spLocks/>
          </xdr:cNvSpPr>
        </xdr:nvSpPr>
        <xdr:spPr bwMode="auto">
          <a:xfrm>
            <a:off x="3457575" y="1943100"/>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13" name="Line 16">
            <a:extLst>
              <a:ext uri="{FF2B5EF4-FFF2-40B4-BE49-F238E27FC236}">
                <a16:creationId xmlns:a16="http://schemas.microsoft.com/office/drawing/2014/main" id="{6AB9487D-A037-4D19-851B-BBAEC4DA742E}"/>
              </a:ext>
            </a:extLst>
          </xdr:cNvPr>
          <xdr:cNvSpPr>
            <a:spLocks noChangeShapeType="1"/>
          </xdr:cNvSpPr>
        </xdr:nvSpPr>
        <xdr:spPr bwMode="auto">
          <a:xfrm>
            <a:off x="3552825" y="22288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14" name="Line 21">
            <a:extLst>
              <a:ext uri="{FF2B5EF4-FFF2-40B4-BE49-F238E27FC236}">
                <a16:creationId xmlns:a16="http://schemas.microsoft.com/office/drawing/2014/main" id="{86687970-C656-4EBB-A4A4-CED2CED86734}"/>
              </a:ext>
            </a:extLst>
          </xdr:cNvPr>
          <xdr:cNvSpPr>
            <a:spLocks noChangeShapeType="1"/>
          </xdr:cNvSpPr>
        </xdr:nvSpPr>
        <xdr:spPr bwMode="auto">
          <a:xfrm>
            <a:off x="3533776" y="1981200"/>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6215" name="Group 350">
            <a:extLst>
              <a:ext uri="{FF2B5EF4-FFF2-40B4-BE49-F238E27FC236}">
                <a16:creationId xmlns:a16="http://schemas.microsoft.com/office/drawing/2014/main" id="{E86EF25B-2DE0-44F4-9E85-8AD59BDEEC2E}"/>
              </a:ext>
            </a:extLst>
          </xdr:cNvPr>
          <xdr:cNvGrpSpPr>
            <a:grpSpLocks/>
          </xdr:cNvGrpSpPr>
        </xdr:nvGrpSpPr>
        <xdr:grpSpPr bwMode="auto">
          <a:xfrm>
            <a:off x="295275" y="1371600"/>
            <a:ext cx="3137959" cy="859366"/>
            <a:chOff x="703791" y="844550"/>
            <a:chExt cx="3137959" cy="859366"/>
          </a:xfrm>
        </xdr:grpSpPr>
        <xdr:grpSp>
          <xdr:nvGrpSpPr>
            <xdr:cNvPr id="546216" name="Group 615">
              <a:extLst>
                <a:ext uri="{FF2B5EF4-FFF2-40B4-BE49-F238E27FC236}">
                  <a16:creationId xmlns:a16="http://schemas.microsoft.com/office/drawing/2014/main" id="{C6C42960-1373-4C5B-ABC4-75EC048BA40E}"/>
                </a:ext>
              </a:extLst>
            </xdr:cNvPr>
            <xdr:cNvGrpSpPr>
              <a:grpSpLocks/>
            </xdr:cNvGrpSpPr>
          </xdr:nvGrpSpPr>
          <xdr:grpSpPr bwMode="auto">
            <a:xfrm>
              <a:off x="1608667" y="844550"/>
              <a:ext cx="719666" cy="615950"/>
              <a:chOff x="1608667" y="844550"/>
              <a:chExt cx="719666" cy="615950"/>
            </a:xfrm>
          </xdr:grpSpPr>
          <xdr:sp macro="" textlink="">
            <xdr:nvSpPr>
              <xdr:cNvPr id="651" name="Oval 22">
                <a:extLst>
                  <a:ext uri="{FF2B5EF4-FFF2-40B4-BE49-F238E27FC236}">
                    <a16:creationId xmlns:a16="http://schemas.microsoft.com/office/drawing/2014/main" id="{5FE0EE93-F92B-40F1-9A43-D3D00A0382D6}"/>
                  </a:ext>
                </a:extLst>
              </xdr:cNvPr>
              <xdr:cNvSpPr>
                <a:spLocks noChangeArrowheads="1"/>
              </xdr:cNvSpPr>
            </xdr:nvSpPr>
            <xdr:spPr bwMode="auto">
              <a:xfrm>
                <a:off x="2104879" y="844550"/>
                <a:ext cx="22633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a:t>
                </a:r>
              </a:p>
            </xdr:txBody>
          </xdr:sp>
          <xdr:sp macro="" textlink="">
            <xdr:nvSpPr>
              <xdr:cNvPr id="546219" name="Line 28">
                <a:extLst>
                  <a:ext uri="{FF2B5EF4-FFF2-40B4-BE49-F238E27FC236}">
                    <a16:creationId xmlns:a16="http://schemas.microsoft.com/office/drawing/2014/main" id="{D60C0AAC-9FCF-4B1B-BB8D-30E92845C90C}"/>
                  </a:ext>
                </a:extLst>
              </xdr:cNvPr>
              <xdr:cNvSpPr>
                <a:spLocks noChangeShapeType="1"/>
              </xdr:cNvSpPr>
            </xdr:nvSpPr>
            <xdr:spPr bwMode="auto">
              <a:xfrm flipH="1">
                <a:off x="1608667" y="1040342"/>
                <a:ext cx="524933" cy="4201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50" name="Rectangle 649">
              <a:extLst>
                <a:ext uri="{FF2B5EF4-FFF2-40B4-BE49-F238E27FC236}">
                  <a16:creationId xmlns:a16="http://schemas.microsoft.com/office/drawing/2014/main" id="{056B5C84-4F9C-46AB-ACB0-6F9937F98A34}"/>
                </a:ext>
              </a:extLst>
            </xdr:cNvPr>
            <xdr:cNvSpPr/>
          </xdr:nvSpPr>
          <xdr:spPr>
            <a:xfrm>
              <a:off x="703791" y="1463675"/>
              <a:ext cx="3136282"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clientData/>
  </xdr:twoCellAnchor>
  <xdr:twoCellAnchor>
    <xdr:from>
      <xdr:col>3</xdr:col>
      <xdr:colOff>28575</xdr:colOff>
      <xdr:row>135</xdr:row>
      <xdr:rowOff>76200</xdr:rowOff>
    </xdr:from>
    <xdr:to>
      <xdr:col>4</xdr:col>
      <xdr:colOff>533400</xdr:colOff>
      <xdr:row>164</xdr:row>
      <xdr:rowOff>152400</xdr:rowOff>
    </xdr:to>
    <xdr:grpSp>
      <xdr:nvGrpSpPr>
        <xdr:cNvPr id="546050" name="Group 354">
          <a:extLst>
            <a:ext uri="{FF2B5EF4-FFF2-40B4-BE49-F238E27FC236}">
              <a16:creationId xmlns:a16="http://schemas.microsoft.com/office/drawing/2014/main" id="{0B12C427-3CB8-490E-83C7-BBA007BCD4ED}"/>
            </a:ext>
          </a:extLst>
        </xdr:cNvPr>
        <xdr:cNvGrpSpPr>
          <a:grpSpLocks/>
        </xdr:cNvGrpSpPr>
      </xdr:nvGrpSpPr>
      <xdr:grpSpPr bwMode="auto">
        <a:xfrm>
          <a:off x="1857375" y="25946100"/>
          <a:ext cx="1114425" cy="5600700"/>
          <a:chOff x="1857375" y="26660475"/>
          <a:chExt cx="1114425" cy="4772025"/>
        </a:xfrm>
      </xdr:grpSpPr>
      <xdr:sp macro="" textlink="">
        <xdr:nvSpPr>
          <xdr:cNvPr id="346" name="Oval 18">
            <a:extLst>
              <a:ext uri="{FF2B5EF4-FFF2-40B4-BE49-F238E27FC236}">
                <a16:creationId xmlns:a16="http://schemas.microsoft.com/office/drawing/2014/main" id="{7DF25842-9E86-46F1-8CED-3B512787CB4F}"/>
              </a:ext>
            </a:extLst>
          </xdr:cNvPr>
          <xdr:cNvSpPr>
            <a:spLocks noChangeArrowheads="1"/>
          </xdr:cNvSpPr>
        </xdr:nvSpPr>
        <xdr:spPr bwMode="auto">
          <a:xfrm>
            <a:off x="1857375" y="3110865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A</a:t>
            </a:r>
          </a:p>
        </xdr:txBody>
      </xdr:sp>
      <xdr:grpSp>
        <xdr:nvGrpSpPr>
          <xdr:cNvPr id="546196" name="Group 352">
            <a:extLst>
              <a:ext uri="{FF2B5EF4-FFF2-40B4-BE49-F238E27FC236}">
                <a16:creationId xmlns:a16="http://schemas.microsoft.com/office/drawing/2014/main" id="{3504464F-C9CF-452C-B9D7-C1799ABEF177}"/>
              </a:ext>
            </a:extLst>
          </xdr:cNvPr>
          <xdr:cNvGrpSpPr>
            <a:grpSpLocks/>
          </xdr:cNvGrpSpPr>
        </xdr:nvGrpSpPr>
        <xdr:grpSpPr bwMode="auto">
          <a:xfrm>
            <a:off x="2076449" y="26660475"/>
            <a:ext cx="895351" cy="4772025"/>
            <a:chOff x="2076449" y="26660475"/>
            <a:chExt cx="895351" cy="4772025"/>
          </a:xfrm>
        </xdr:grpSpPr>
        <xdr:grpSp>
          <xdr:nvGrpSpPr>
            <xdr:cNvPr id="546197" name="Group 106">
              <a:extLst>
                <a:ext uri="{FF2B5EF4-FFF2-40B4-BE49-F238E27FC236}">
                  <a16:creationId xmlns:a16="http://schemas.microsoft.com/office/drawing/2014/main" id="{58035A0B-3F95-42AF-844E-1CED6B945931}"/>
                </a:ext>
              </a:extLst>
            </xdr:cNvPr>
            <xdr:cNvGrpSpPr>
              <a:grpSpLocks/>
            </xdr:cNvGrpSpPr>
          </xdr:nvGrpSpPr>
          <xdr:grpSpPr bwMode="auto">
            <a:xfrm>
              <a:off x="2286000" y="26660475"/>
              <a:ext cx="276225" cy="4772025"/>
              <a:chOff x="2337025" y="1966233"/>
              <a:chExt cx="269421" cy="4692500"/>
            </a:xfrm>
          </xdr:grpSpPr>
          <xdr:grpSp>
            <xdr:nvGrpSpPr>
              <xdr:cNvPr id="546201" name="Group 208">
                <a:extLst>
                  <a:ext uri="{FF2B5EF4-FFF2-40B4-BE49-F238E27FC236}">
                    <a16:creationId xmlns:a16="http://schemas.microsoft.com/office/drawing/2014/main" id="{33F8FAD3-FFF4-4F5C-8FD8-445710BD998B}"/>
                  </a:ext>
                </a:extLst>
              </xdr:cNvPr>
              <xdr:cNvGrpSpPr>
                <a:grpSpLocks/>
              </xdr:cNvGrpSpPr>
            </xdr:nvGrpSpPr>
            <xdr:grpSpPr bwMode="auto">
              <a:xfrm>
                <a:off x="2337025" y="1966228"/>
                <a:ext cx="269421" cy="4692485"/>
                <a:chOff x="847727" y="1618965"/>
                <a:chExt cx="269422" cy="4774142"/>
              </a:xfrm>
            </xdr:grpSpPr>
            <xdr:sp macro="" textlink="">
              <xdr:nvSpPr>
                <xdr:cNvPr id="546203" name="Freeform 78">
                  <a:extLst>
                    <a:ext uri="{FF2B5EF4-FFF2-40B4-BE49-F238E27FC236}">
                      <a16:creationId xmlns:a16="http://schemas.microsoft.com/office/drawing/2014/main" id="{944A2AE0-F42E-4039-BBF0-1F769DF2C022}"/>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04" name="Arc 84">
                  <a:extLst>
                    <a:ext uri="{FF2B5EF4-FFF2-40B4-BE49-F238E27FC236}">
                      <a16:creationId xmlns:a16="http://schemas.microsoft.com/office/drawing/2014/main" id="{C731E627-82E8-4C12-ACEA-68503D54DE99}"/>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05" name="Arc 86">
                  <a:extLst>
                    <a:ext uri="{FF2B5EF4-FFF2-40B4-BE49-F238E27FC236}">
                      <a16:creationId xmlns:a16="http://schemas.microsoft.com/office/drawing/2014/main" id="{776840C9-EDEB-452A-A447-755EDA58C2FC}"/>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06" name="Line 75">
                  <a:extLst>
                    <a:ext uri="{FF2B5EF4-FFF2-40B4-BE49-F238E27FC236}">
                      <a16:creationId xmlns:a16="http://schemas.microsoft.com/office/drawing/2014/main" id="{F384EC50-5A24-487C-B7DD-D6459B601744}"/>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07" name="Line 76">
                  <a:extLst>
                    <a:ext uri="{FF2B5EF4-FFF2-40B4-BE49-F238E27FC236}">
                      <a16:creationId xmlns:a16="http://schemas.microsoft.com/office/drawing/2014/main" id="{CA0A6A5B-1010-4BC8-8966-C22FA5FBC544}"/>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08" name="Arc 85">
                  <a:extLst>
                    <a:ext uri="{FF2B5EF4-FFF2-40B4-BE49-F238E27FC236}">
                      <a16:creationId xmlns:a16="http://schemas.microsoft.com/office/drawing/2014/main" id="{02016561-3D1D-4D7B-951C-D01E7F38BA1B}"/>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09" name="Arc 87">
                  <a:extLst>
                    <a:ext uri="{FF2B5EF4-FFF2-40B4-BE49-F238E27FC236}">
                      <a16:creationId xmlns:a16="http://schemas.microsoft.com/office/drawing/2014/main" id="{CC41CFF3-3B2C-463B-A033-E4F571DD8CB1}"/>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210" name="Line 88">
                  <a:extLst>
                    <a:ext uri="{FF2B5EF4-FFF2-40B4-BE49-F238E27FC236}">
                      <a16:creationId xmlns:a16="http://schemas.microsoft.com/office/drawing/2014/main" id="{8182BFFD-8F83-4091-B144-CE4006D74DC8}"/>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34" name="Rectangle 333">
                <a:extLst>
                  <a:ext uri="{FF2B5EF4-FFF2-40B4-BE49-F238E27FC236}">
                    <a16:creationId xmlns:a16="http://schemas.microsoft.com/office/drawing/2014/main" id="{A9CB57DB-C1B8-4D5D-BADE-753549723297}"/>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345" name="Oval 18">
              <a:extLst>
                <a:ext uri="{FF2B5EF4-FFF2-40B4-BE49-F238E27FC236}">
                  <a16:creationId xmlns:a16="http://schemas.microsoft.com/office/drawing/2014/main" id="{80FDB20B-2AB4-4F21-95DF-C80F3B75F53A}"/>
                </a:ext>
              </a:extLst>
            </xdr:cNvPr>
            <xdr:cNvSpPr>
              <a:spLocks noChangeArrowheads="1"/>
            </xdr:cNvSpPr>
          </xdr:nvSpPr>
          <xdr:spPr bwMode="auto">
            <a:xfrm>
              <a:off x="2743200" y="26965275"/>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a:t>
              </a:r>
            </a:p>
          </xdr:txBody>
        </xdr:sp>
        <xdr:sp macro="" textlink="">
          <xdr:nvSpPr>
            <xdr:cNvPr id="546199" name="Line 27">
              <a:extLst>
                <a:ext uri="{FF2B5EF4-FFF2-40B4-BE49-F238E27FC236}">
                  <a16:creationId xmlns:a16="http://schemas.microsoft.com/office/drawing/2014/main" id="{DA4BCFED-0CAE-40A6-81CB-ADC754404397}"/>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200" name="Line 27">
              <a:extLst>
                <a:ext uri="{FF2B5EF4-FFF2-40B4-BE49-F238E27FC236}">
                  <a16:creationId xmlns:a16="http://schemas.microsoft.com/office/drawing/2014/main" id="{AAB2FC27-C96B-450E-A4F6-D803891569B2}"/>
                </a:ext>
              </a:extLst>
            </xdr:cNvPr>
            <xdr:cNvSpPr>
              <a:spLocks noChangeShapeType="1"/>
            </xdr:cNvSpPr>
          </xdr:nvSpPr>
          <xdr:spPr bwMode="auto">
            <a:xfrm flipH="1">
              <a:off x="2076449" y="30937200"/>
              <a:ext cx="285749"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oneCellAnchor>
    <xdr:from>
      <xdr:col>1</xdr:col>
      <xdr:colOff>600076</xdr:colOff>
      <xdr:row>166</xdr:row>
      <xdr:rowOff>120015</xdr:rowOff>
    </xdr:from>
    <xdr:ext cx="2724149" cy="500197"/>
    <xdr:sp macro="" textlink="">
      <xdr:nvSpPr>
        <xdr:cNvPr id="430" name="TextBox 429">
          <a:extLst>
            <a:ext uri="{FF2B5EF4-FFF2-40B4-BE49-F238E27FC236}">
              <a16:creationId xmlns:a16="http://schemas.microsoft.com/office/drawing/2014/main" id="{97AE61C6-188C-4039-BED2-A75267B3DD0A}"/>
            </a:ext>
          </a:extLst>
        </xdr:cNvPr>
        <xdr:cNvSpPr txBox="1"/>
      </xdr:nvSpPr>
      <xdr:spPr>
        <a:xfrm>
          <a:off x="1209676" y="31727775"/>
          <a:ext cx="2724149"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Het hoogste punt van het leidingsysteem aan de zuigzijde  van de bovengrondse pomp dient zich minder dan 1m boven de  ingang  </a:t>
          </a:r>
          <a:r>
            <a:rPr lang="en-US" sz="800" i="0" baseline="0">
              <a:latin typeface="Trebuchet MS" panose="020B0603020202020204" pitchFamily="34" charset="0"/>
            </a:rPr>
            <a:t>van de pomp </a:t>
          </a:r>
          <a:r>
            <a:rPr lang="en-US" sz="800" baseline="0">
              <a:latin typeface="Trebuchet MS" panose="020B0603020202020204" pitchFamily="34" charset="0"/>
            </a:rPr>
            <a:t>situeren.</a:t>
          </a:r>
        </a:p>
      </xdr:txBody>
    </xdr:sp>
    <xdr:clientData/>
  </xdr:oneCellAnchor>
  <xdr:twoCellAnchor>
    <xdr:from>
      <xdr:col>1</xdr:col>
      <xdr:colOff>514350</xdr:colOff>
      <xdr:row>109</xdr:row>
      <xdr:rowOff>114300</xdr:rowOff>
    </xdr:from>
    <xdr:to>
      <xdr:col>8</xdr:col>
      <xdr:colOff>314325</xdr:colOff>
      <xdr:row>125</xdr:row>
      <xdr:rowOff>9525</xdr:rowOff>
    </xdr:to>
    <xdr:grpSp>
      <xdr:nvGrpSpPr>
        <xdr:cNvPr id="546052" name="Group 647">
          <a:extLst>
            <a:ext uri="{FF2B5EF4-FFF2-40B4-BE49-F238E27FC236}">
              <a16:creationId xmlns:a16="http://schemas.microsoft.com/office/drawing/2014/main" id="{F5E6F4BB-DE28-4C96-8110-CC729E764471}"/>
            </a:ext>
          </a:extLst>
        </xdr:cNvPr>
        <xdr:cNvGrpSpPr>
          <a:grpSpLocks/>
        </xdr:cNvGrpSpPr>
      </xdr:nvGrpSpPr>
      <xdr:grpSpPr bwMode="auto">
        <a:xfrm>
          <a:off x="1123950" y="21031200"/>
          <a:ext cx="4067175" cy="2943225"/>
          <a:chOff x="3942292" y="354555"/>
          <a:chExt cx="3901526" cy="2486024"/>
        </a:xfrm>
      </xdr:grpSpPr>
      <xdr:sp macro="" textlink="">
        <xdr:nvSpPr>
          <xdr:cNvPr id="546163" name="Line 20">
            <a:extLst>
              <a:ext uri="{FF2B5EF4-FFF2-40B4-BE49-F238E27FC236}">
                <a16:creationId xmlns:a16="http://schemas.microsoft.com/office/drawing/2014/main" id="{8F945CF6-F185-43C5-BDF7-F92C48A62E49}"/>
              </a:ext>
            </a:extLst>
          </xdr:cNvPr>
          <xdr:cNvSpPr>
            <a:spLocks noChangeShapeType="1"/>
          </xdr:cNvSpPr>
        </xdr:nvSpPr>
        <xdr:spPr bwMode="auto">
          <a:xfrm flipV="1">
            <a:off x="3942292" y="1707104"/>
            <a:ext cx="3901526" cy="210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164" name="Line 21">
            <a:extLst>
              <a:ext uri="{FF2B5EF4-FFF2-40B4-BE49-F238E27FC236}">
                <a16:creationId xmlns:a16="http://schemas.microsoft.com/office/drawing/2014/main" id="{1A3B6D7B-2804-4782-B07A-36F90F3DCB95}"/>
              </a:ext>
            </a:extLst>
          </xdr:cNvPr>
          <xdr:cNvSpPr>
            <a:spLocks noChangeShapeType="1"/>
          </xdr:cNvSpPr>
        </xdr:nvSpPr>
        <xdr:spPr bwMode="auto">
          <a:xfrm flipV="1">
            <a:off x="3946525" y="1459455"/>
            <a:ext cx="3897292" cy="10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6165" name="Group 617">
            <a:extLst>
              <a:ext uri="{FF2B5EF4-FFF2-40B4-BE49-F238E27FC236}">
                <a16:creationId xmlns:a16="http://schemas.microsoft.com/office/drawing/2014/main" id="{8015C91D-9669-425F-906A-0CE0EAC8473F}"/>
              </a:ext>
            </a:extLst>
          </xdr:cNvPr>
          <xdr:cNvGrpSpPr>
            <a:grpSpLocks/>
          </xdr:cNvGrpSpPr>
        </xdr:nvGrpSpPr>
        <xdr:grpSpPr bwMode="auto">
          <a:xfrm>
            <a:off x="4609041" y="354548"/>
            <a:ext cx="2952750" cy="2486023"/>
            <a:chOff x="1809750" y="19016144"/>
            <a:chExt cx="2952750" cy="2486023"/>
          </a:xfrm>
        </xdr:grpSpPr>
        <xdr:grpSp>
          <xdr:nvGrpSpPr>
            <xdr:cNvPr id="546166" name="Group 447">
              <a:extLst>
                <a:ext uri="{FF2B5EF4-FFF2-40B4-BE49-F238E27FC236}">
                  <a16:creationId xmlns:a16="http://schemas.microsoft.com/office/drawing/2014/main" id="{6D1A0DBC-BE9A-4E43-A229-F3F16DAB87BE}"/>
                </a:ext>
              </a:extLst>
            </xdr:cNvPr>
            <xdr:cNvGrpSpPr>
              <a:grpSpLocks/>
            </xdr:cNvGrpSpPr>
          </xdr:nvGrpSpPr>
          <xdr:grpSpPr bwMode="auto">
            <a:xfrm>
              <a:off x="1809750" y="19016144"/>
              <a:ext cx="2952750" cy="2486023"/>
              <a:chOff x="1809750" y="18920589"/>
              <a:chExt cx="2952750" cy="2625101"/>
            </a:xfrm>
          </xdr:grpSpPr>
          <xdr:sp macro="" textlink="">
            <xdr:nvSpPr>
              <xdr:cNvPr id="708" name="TextBox 707">
                <a:extLst>
                  <a:ext uri="{FF2B5EF4-FFF2-40B4-BE49-F238E27FC236}">
                    <a16:creationId xmlns:a16="http://schemas.microsoft.com/office/drawing/2014/main" id="{BA6FF34B-757B-40F4-AC23-4602557B29C2}"/>
                  </a:ext>
                </a:extLst>
              </xdr:cNvPr>
              <xdr:cNvSpPr txBox="1"/>
            </xdr:nvSpPr>
            <xdr:spPr>
              <a:xfrm>
                <a:off x="1883104" y="20912053"/>
                <a:ext cx="2805079" cy="603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Opmerking:</a:t>
                </a:r>
              </a:p>
              <a:p>
                <a:r>
                  <a:rPr lang="en-US" sz="800" baseline="0">
                    <a:latin typeface="Trebuchet MS" panose="020B0603020202020204" pitchFamily="34" charset="0"/>
                  </a:rPr>
                  <a:t>- voorzien van werkingsurenteller </a:t>
                </a:r>
              </a:p>
              <a:p>
                <a:r>
                  <a:rPr lang="en-US" sz="800" baseline="0">
                    <a:latin typeface="Trebuchet MS" panose="020B0603020202020204" pitchFamily="34" charset="0"/>
                  </a:rPr>
                  <a:t>- voorzien van een frequentieregelaar</a:t>
                </a:r>
              </a:p>
              <a:p>
                <a:r>
                  <a:rPr lang="en-US" sz="800" baseline="0">
                    <a:latin typeface="Trebuchet MS" panose="020B0603020202020204" pitchFamily="34" charset="0"/>
                  </a:rPr>
                  <a:t>- wordt zo laag mogelijk geplaatst</a:t>
                </a:r>
              </a:p>
              <a:p>
                <a:endParaRPr lang="en-US" sz="800" baseline="0">
                  <a:latin typeface="Arial" pitchFamily="34" charset="0"/>
                </a:endParaRPr>
              </a:p>
            </xdr:txBody>
          </xdr:sp>
          <xdr:grpSp>
            <xdr:nvGrpSpPr>
              <xdr:cNvPr id="546175" name="Group 379">
                <a:extLst>
                  <a:ext uri="{FF2B5EF4-FFF2-40B4-BE49-F238E27FC236}">
                    <a16:creationId xmlns:a16="http://schemas.microsoft.com/office/drawing/2014/main" id="{92963FA1-5E4D-4921-972F-D1CB0BB0A2F1}"/>
                  </a:ext>
                </a:extLst>
              </xdr:cNvPr>
              <xdr:cNvGrpSpPr>
                <a:grpSpLocks/>
              </xdr:cNvGrpSpPr>
            </xdr:nvGrpSpPr>
            <xdr:grpSpPr bwMode="auto">
              <a:xfrm>
                <a:off x="1809750" y="18920589"/>
                <a:ext cx="2952750" cy="2625101"/>
                <a:chOff x="6170083" y="359852"/>
                <a:chExt cx="2952750" cy="2477327"/>
              </a:xfrm>
            </xdr:grpSpPr>
            <xdr:sp macro="" textlink="">
              <xdr:nvSpPr>
                <xdr:cNvPr id="710" name="TextBox 709">
                  <a:extLst>
                    <a:ext uri="{FF2B5EF4-FFF2-40B4-BE49-F238E27FC236}">
                      <a16:creationId xmlns:a16="http://schemas.microsoft.com/office/drawing/2014/main" id="{A68E01EE-7AF6-46D9-8FDD-DDC0B2AC1A98}"/>
                    </a:ext>
                  </a:extLst>
                </xdr:cNvPr>
                <xdr:cNvSpPr txBox="1"/>
              </xdr:nvSpPr>
              <xdr:spPr>
                <a:xfrm>
                  <a:off x="6206888" y="416809"/>
                  <a:ext cx="1242641" cy="25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Bovengrondse pomp</a:t>
                  </a:r>
                </a:p>
              </xdr:txBody>
            </xdr:sp>
            <xdr:grpSp>
              <xdr:nvGrpSpPr>
                <xdr:cNvPr id="546177" name="Group 470">
                  <a:extLst>
                    <a:ext uri="{FF2B5EF4-FFF2-40B4-BE49-F238E27FC236}">
                      <a16:creationId xmlns:a16="http://schemas.microsoft.com/office/drawing/2014/main" id="{28C0ECAD-6349-44B0-A301-2AF64BE29796}"/>
                    </a:ext>
                  </a:extLst>
                </xdr:cNvPr>
                <xdr:cNvGrpSpPr>
                  <a:grpSpLocks/>
                </xdr:cNvGrpSpPr>
              </xdr:nvGrpSpPr>
              <xdr:grpSpPr bwMode="auto">
                <a:xfrm>
                  <a:off x="6170083" y="359852"/>
                  <a:ext cx="2952750" cy="2477327"/>
                  <a:chOff x="6170083" y="359852"/>
                  <a:chExt cx="2952750" cy="2477327"/>
                </a:xfrm>
              </xdr:grpSpPr>
              <xdr:sp macro="" textlink="">
                <xdr:nvSpPr>
                  <xdr:cNvPr id="546178" name="Rectangle 277">
                    <a:extLst>
                      <a:ext uri="{FF2B5EF4-FFF2-40B4-BE49-F238E27FC236}">
                        <a16:creationId xmlns:a16="http://schemas.microsoft.com/office/drawing/2014/main" id="{BACB39F0-CA40-4ABD-BBB0-273DF8F6D9F6}"/>
                      </a:ext>
                    </a:extLst>
                  </xdr:cNvPr>
                  <xdr:cNvSpPr>
                    <a:spLocks noChangeArrowheads="1"/>
                  </xdr:cNvSpPr>
                </xdr:nvSpPr>
                <xdr:spPr bwMode="auto">
                  <a:xfrm>
                    <a:off x="6170083" y="359852"/>
                    <a:ext cx="2952750" cy="2477327"/>
                  </a:xfrm>
                  <a:prstGeom prst="rect">
                    <a:avLst/>
                  </a:prstGeom>
                  <a:noFill/>
                  <a:ln w="6350">
                    <a:solidFill>
                      <a:srgbClr val="000000"/>
                    </a:solidFill>
                    <a:prstDash val="lgDash"/>
                    <a:miter lim="800000"/>
                    <a:headEnd/>
                    <a:tailEnd/>
                  </a:ln>
                  <a:extLst>
                    <a:ext uri="{909E8E84-426E-40DD-AFC4-6F175D3DCCD1}">
                      <a14:hiddenFill xmlns:a14="http://schemas.microsoft.com/office/drawing/2010/main">
                        <a:solidFill>
                          <a:srgbClr val="FFFFFF"/>
                        </a:solidFill>
                      </a14:hiddenFill>
                    </a:ext>
                  </a:extLst>
                </xdr:spPr>
              </xdr:sp>
              <xdr:grpSp>
                <xdr:nvGrpSpPr>
                  <xdr:cNvPr id="546179" name="Group 469">
                    <a:extLst>
                      <a:ext uri="{FF2B5EF4-FFF2-40B4-BE49-F238E27FC236}">
                        <a16:creationId xmlns:a16="http://schemas.microsoft.com/office/drawing/2014/main" id="{76B91382-F419-4387-9251-8404C0A5B2B6}"/>
                      </a:ext>
                    </a:extLst>
                  </xdr:cNvPr>
                  <xdr:cNvGrpSpPr>
                    <a:grpSpLocks/>
                  </xdr:cNvGrpSpPr>
                </xdr:nvGrpSpPr>
                <xdr:grpSpPr bwMode="auto">
                  <a:xfrm>
                    <a:off x="6569924" y="796469"/>
                    <a:ext cx="1276101" cy="1044084"/>
                    <a:chOff x="6569924" y="796469"/>
                    <a:chExt cx="1276101" cy="1044084"/>
                  </a:xfrm>
                </xdr:grpSpPr>
                <xdr:sp macro="" textlink="">
                  <xdr:nvSpPr>
                    <xdr:cNvPr id="546186" name="Line 281">
                      <a:extLst>
                        <a:ext uri="{FF2B5EF4-FFF2-40B4-BE49-F238E27FC236}">
                          <a16:creationId xmlns:a16="http://schemas.microsoft.com/office/drawing/2014/main" id="{C656D8C2-261F-4C6C-BDE4-D6B4C4CA71FB}"/>
                        </a:ext>
                      </a:extLst>
                    </xdr:cNvPr>
                    <xdr:cNvSpPr>
                      <a:spLocks noChangeShapeType="1"/>
                    </xdr:cNvSpPr>
                  </xdr:nvSpPr>
                  <xdr:spPr bwMode="auto">
                    <a:xfrm flipH="1">
                      <a:off x="6916208" y="1037167"/>
                      <a:ext cx="291042" cy="3227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6187" name="Group 439">
                      <a:extLst>
                        <a:ext uri="{FF2B5EF4-FFF2-40B4-BE49-F238E27FC236}">
                          <a16:creationId xmlns:a16="http://schemas.microsoft.com/office/drawing/2014/main" id="{3318C42F-FED7-4F61-81EB-9640D889E6B3}"/>
                        </a:ext>
                      </a:extLst>
                    </xdr:cNvPr>
                    <xdr:cNvGrpSpPr>
                      <a:grpSpLocks/>
                    </xdr:cNvGrpSpPr>
                  </xdr:nvGrpSpPr>
                  <xdr:grpSpPr bwMode="auto">
                    <a:xfrm>
                      <a:off x="6569924" y="1346986"/>
                      <a:ext cx="504727" cy="493567"/>
                      <a:chOff x="6628133" y="3050902"/>
                      <a:chExt cx="504727" cy="493567"/>
                    </a:xfrm>
                  </xdr:grpSpPr>
                  <xdr:sp macro="" textlink="">
                    <xdr:nvSpPr>
                      <xdr:cNvPr id="724" name="Flowchart: Connector 723">
                        <a:extLst>
                          <a:ext uri="{FF2B5EF4-FFF2-40B4-BE49-F238E27FC236}">
                            <a16:creationId xmlns:a16="http://schemas.microsoft.com/office/drawing/2014/main" id="{7ACAC40B-ED86-4011-B0EB-4E0D4FCCBFAA}"/>
                          </a:ext>
                        </a:extLst>
                      </xdr:cNvPr>
                      <xdr:cNvSpPr/>
                    </xdr:nvSpPr>
                    <xdr:spPr>
                      <a:xfrm>
                        <a:off x="6630580" y="3050910"/>
                        <a:ext cx="502539" cy="493567"/>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6191" name="Group 438">
                        <a:extLst>
                          <a:ext uri="{FF2B5EF4-FFF2-40B4-BE49-F238E27FC236}">
                            <a16:creationId xmlns:a16="http://schemas.microsoft.com/office/drawing/2014/main" id="{11A8A1C1-6321-4015-B19A-D17C49C81F01}"/>
                          </a:ext>
                        </a:extLst>
                      </xdr:cNvPr>
                      <xdr:cNvGrpSpPr>
                        <a:grpSpLocks/>
                      </xdr:cNvGrpSpPr>
                    </xdr:nvGrpSpPr>
                    <xdr:grpSpPr bwMode="auto">
                      <a:xfrm>
                        <a:off x="6752720" y="3080889"/>
                        <a:ext cx="358222" cy="419996"/>
                        <a:chOff x="6752720" y="3080889"/>
                        <a:chExt cx="358222" cy="419996"/>
                      </a:xfrm>
                    </xdr:grpSpPr>
                    <xdr:sp macro="" textlink="">
                      <xdr:nvSpPr>
                        <xdr:cNvPr id="546192" name="Line 271">
                          <a:extLst>
                            <a:ext uri="{FF2B5EF4-FFF2-40B4-BE49-F238E27FC236}">
                              <a16:creationId xmlns:a16="http://schemas.microsoft.com/office/drawing/2014/main" id="{E1806D6E-E774-47AA-9E05-1A5DDAAC041E}"/>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193" name="Line 272">
                          <a:extLst>
                            <a:ext uri="{FF2B5EF4-FFF2-40B4-BE49-F238E27FC236}">
                              <a16:creationId xmlns:a16="http://schemas.microsoft.com/office/drawing/2014/main" id="{0D68DAE7-A651-46EA-A11B-16AA57C652A0}"/>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194" name="Line 273">
                          <a:extLst>
                            <a:ext uri="{FF2B5EF4-FFF2-40B4-BE49-F238E27FC236}">
                              <a16:creationId xmlns:a16="http://schemas.microsoft.com/office/drawing/2014/main" id="{70BF0A90-8F5F-4123-8679-056F8D8BBEC7}"/>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722" name="TextBox 721">
                      <a:extLst>
                        <a:ext uri="{FF2B5EF4-FFF2-40B4-BE49-F238E27FC236}">
                          <a16:creationId xmlns:a16="http://schemas.microsoft.com/office/drawing/2014/main" id="{5F63AB22-81E7-47ED-9BFE-9F0A12F48219}"/>
                        </a:ext>
                      </a:extLst>
                    </xdr:cNvPr>
                    <xdr:cNvSpPr txBox="1"/>
                  </xdr:nvSpPr>
                  <xdr:spPr>
                    <a:xfrm>
                      <a:off x="7294199" y="796476"/>
                      <a:ext cx="548224" cy="227800"/>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Pomp</a:t>
                      </a:r>
                    </a:p>
                  </xdr:txBody>
                </xdr:sp>
                <xdr:cxnSp macro="">
                  <xdr:nvCxnSpPr>
                    <xdr:cNvPr id="723" name="Straight Connector 722">
                      <a:extLst>
                        <a:ext uri="{FF2B5EF4-FFF2-40B4-BE49-F238E27FC236}">
                          <a16:creationId xmlns:a16="http://schemas.microsoft.com/office/drawing/2014/main" id="{7296D850-BAC4-4EA2-AC41-BD434CF30C86}"/>
                        </a:ext>
                      </a:extLst>
                    </xdr:cNvPr>
                    <xdr:cNvCxnSpPr>
                      <a:stCxn id="546186" idx="0"/>
                    </xdr:cNvCxnSpPr>
                  </xdr:nvCxnSpPr>
                  <xdr:spPr>
                    <a:xfrm rot="16200000" flipH="1">
                      <a:off x="7499784" y="755442"/>
                      <a:ext cx="0" cy="5756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46180" name="Group 468">
                    <a:extLst>
                      <a:ext uri="{FF2B5EF4-FFF2-40B4-BE49-F238E27FC236}">
                        <a16:creationId xmlns:a16="http://schemas.microsoft.com/office/drawing/2014/main" id="{F7A6674D-578D-4A8A-96A1-70B72D7244FC}"/>
                      </a:ext>
                    </a:extLst>
                  </xdr:cNvPr>
                  <xdr:cNvGrpSpPr>
                    <a:grpSpLocks/>
                  </xdr:cNvGrpSpPr>
                </xdr:nvGrpSpPr>
                <xdr:grpSpPr bwMode="auto">
                  <a:xfrm>
                    <a:off x="6274708" y="1118665"/>
                    <a:ext cx="238079" cy="370696"/>
                    <a:chOff x="9455000" y="2436291"/>
                    <a:chExt cx="238079" cy="370696"/>
                  </a:xfrm>
                </xdr:grpSpPr>
                <xdr:grpSp>
                  <xdr:nvGrpSpPr>
                    <xdr:cNvPr id="546181" name="Group 370">
                      <a:extLst>
                        <a:ext uri="{FF2B5EF4-FFF2-40B4-BE49-F238E27FC236}">
                          <a16:creationId xmlns:a16="http://schemas.microsoft.com/office/drawing/2014/main" id="{0F76B8DA-1FA0-4BCB-8D9B-3703D8A58719}"/>
                        </a:ext>
                      </a:extLst>
                    </xdr:cNvPr>
                    <xdr:cNvGrpSpPr>
                      <a:grpSpLocks/>
                    </xdr:cNvGrpSpPr>
                  </xdr:nvGrpSpPr>
                  <xdr:grpSpPr bwMode="auto">
                    <a:xfrm>
                      <a:off x="9455000" y="2436291"/>
                      <a:ext cx="238079" cy="338668"/>
                      <a:chOff x="6122402" y="226"/>
                      <a:chExt cx="238079" cy="46"/>
                    </a:xfrm>
                  </xdr:grpSpPr>
                  <xdr:sp macro="" textlink="">
                    <xdr:nvSpPr>
                      <xdr:cNvPr id="717" name="Oval 371">
                        <a:extLst>
                          <a:ext uri="{FF2B5EF4-FFF2-40B4-BE49-F238E27FC236}">
                            <a16:creationId xmlns:a16="http://schemas.microsoft.com/office/drawing/2014/main" id="{404D1914-79A2-44BE-900A-E6EA25DA141D}"/>
                          </a:ext>
                        </a:extLst>
                      </xdr:cNvPr>
                      <xdr:cNvSpPr>
                        <a:spLocks noChangeArrowheads="1"/>
                      </xdr:cNvSpPr>
                    </xdr:nvSpPr>
                    <xdr:spPr bwMode="auto">
                      <a:xfrm>
                        <a:off x="6100268" y="226"/>
                        <a:ext cx="237564" cy="3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a:t>
                        </a:r>
                      </a:p>
                    </xdr:txBody>
                  </xdr:sp>
                  <xdr:sp macro="" textlink="">
                    <xdr:nvSpPr>
                      <xdr:cNvPr id="546184" name="Line 372">
                        <a:extLst>
                          <a:ext uri="{FF2B5EF4-FFF2-40B4-BE49-F238E27FC236}">
                            <a16:creationId xmlns:a16="http://schemas.microsoft.com/office/drawing/2014/main" id="{BC58DEC8-87C7-424E-8233-2DE6BBE4638F}"/>
                          </a:ext>
                        </a:extLst>
                      </xdr:cNvPr>
                      <xdr:cNvSpPr>
                        <a:spLocks noChangeShapeType="1"/>
                      </xdr:cNvSpPr>
                    </xdr:nvSpPr>
                    <xdr:spPr bwMode="auto">
                      <a:xfrm flipV="1">
                        <a:off x="6197691" y="257"/>
                        <a:ext cx="3"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185" name="Line 373">
                        <a:extLst>
                          <a:ext uri="{FF2B5EF4-FFF2-40B4-BE49-F238E27FC236}">
                            <a16:creationId xmlns:a16="http://schemas.microsoft.com/office/drawing/2014/main" id="{A20E5048-A4A2-482D-A949-F2E3E2004FBB}"/>
                          </a:ext>
                        </a:extLst>
                      </xdr:cNvPr>
                      <xdr:cNvSpPr>
                        <a:spLocks noChangeShapeType="1"/>
                      </xdr:cNvSpPr>
                    </xdr:nvSpPr>
                    <xdr:spPr bwMode="auto">
                      <a:xfrm>
                        <a:off x="6276718" y="258"/>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716" name="Rectangle 715">
                      <a:extLst>
                        <a:ext uri="{FF2B5EF4-FFF2-40B4-BE49-F238E27FC236}">
                          <a16:creationId xmlns:a16="http://schemas.microsoft.com/office/drawing/2014/main" id="{780E45F3-ED4E-4FBB-B6E8-7CC663724187}"/>
                        </a:ext>
                      </a:extLst>
                    </xdr:cNvPr>
                    <xdr:cNvSpPr/>
                  </xdr:nvSpPr>
                  <xdr:spPr>
                    <a:xfrm>
                      <a:off x="9524236" y="2740553"/>
                      <a:ext cx="73097" cy="6644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grpSp>
        <xdr:grpSp>
          <xdr:nvGrpSpPr>
            <xdr:cNvPr id="546167" name="Group 461">
              <a:extLst>
                <a:ext uri="{FF2B5EF4-FFF2-40B4-BE49-F238E27FC236}">
                  <a16:creationId xmlns:a16="http://schemas.microsoft.com/office/drawing/2014/main" id="{75BB75D6-98B0-416B-BF69-887BD294D703}"/>
                </a:ext>
              </a:extLst>
            </xdr:cNvPr>
            <xdr:cNvGrpSpPr>
              <a:grpSpLocks/>
            </xdr:cNvGrpSpPr>
          </xdr:nvGrpSpPr>
          <xdr:grpSpPr bwMode="auto">
            <a:xfrm>
              <a:off x="2942870" y="20121051"/>
              <a:ext cx="1314192" cy="742950"/>
              <a:chOff x="2542835" y="10843701"/>
              <a:chExt cx="1314192" cy="742950"/>
            </a:xfrm>
          </xdr:grpSpPr>
          <xdr:grpSp>
            <xdr:nvGrpSpPr>
              <xdr:cNvPr id="546168" name="Group 434">
                <a:extLst>
                  <a:ext uri="{FF2B5EF4-FFF2-40B4-BE49-F238E27FC236}">
                    <a16:creationId xmlns:a16="http://schemas.microsoft.com/office/drawing/2014/main" id="{698C824C-A119-4B20-BFA4-F5D55AA57F9B}"/>
                  </a:ext>
                </a:extLst>
              </xdr:cNvPr>
              <xdr:cNvGrpSpPr>
                <a:grpSpLocks/>
              </xdr:cNvGrpSpPr>
            </xdr:nvGrpSpPr>
            <xdr:grpSpPr bwMode="auto">
              <a:xfrm>
                <a:off x="2542835" y="10843701"/>
                <a:ext cx="1314192" cy="742950"/>
                <a:chOff x="7705378" y="2480751"/>
                <a:chExt cx="1314192" cy="742950"/>
              </a:xfrm>
            </xdr:grpSpPr>
            <xdr:grpSp>
              <xdr:nvGrpSpPr>
                <xdr:cNvPr id="546170" name="Group 201">
                  <a:extLst>
                    <a:ext uri="{FF2B5EF4-FFF2-40B4-BE49-F238E27FC236}">
                      <a16:creationId xmlns:a16="http://schemas.microsoft.com/office/drawing/2014/main" id="{BC4051A2-BF18-4E0D-80F2-589F74C822EB}"/>
                    </a:ext>
                  </a:extLst>
                </xdr:cNvPr>
                <xdr:cNvGrpSpPr>
                  <a:grpSpLocks/>
                </xdr:cNvGrpSpPr>
              </xdr:nvGrpSpPr>
              <xdr:grpSpPr bwMode="auto">
                <a:xfrm>
                  <a:off x="7705378" y="2480751"/>
                  <a:ext cx="1314192" cy="695325"/>
                  <a:chOff x="5823037" y="5595426"/>
                  <a:chExt cx="1318087" cy="695325"/>
                </a:xfrm>
              </xdr:grpSpPr>
              <xdr:sp macro="" textlink="">
                <xdr:nvSpPr>
                  <xdr:cNvPr id="706" name="TextBox 705">
                    <a:extLst>
                      <a:ext uri="{FF2B5EF4-FFF2-40B4-BE49-F238E27FC236}">
                        <a16:creationId xmlns:a16="http://schemas.microsoft.com/office/drawing/2014/main" id="{725D899F-8AB6-4CDE-8211-B775655E069B}"/>
                      </a:ext>
                    </a:extLst>
                  </xdr:cNvPr>
                  <xdr:cNvSpPr txBox="1"/>
                </xdr:nvSpPr>
                <xdr:spPr bwMode="auto">
                  <a:xfrm>
                    <a:off x="6327199" y="5957376"/>
                    <a:ext cx="815609"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Cumulatieve debietsmeter</a:t>
                    </a:r>
                  </a:p>
                </xdr:txBody>
              </xdr:sp>
              <xdr:sp macro="" textlink="">
                <xdr:nvSpPr>
                  <xdr:cNvPr id="707" name="Oval 426">
                    <a:extLst>
                      <a:ext uri="{FF2B5EF4-FFF2-40B4-BE49-F238E27FC236}">
                        <a16:creationId xmlns:a16="http://schemas.microsoft.com/office/drawing/2014/main" id="{DD24809D-28A9-4ACD-9DD5-5BAA1C132444}"/>
                      </a:ext>
                    </a:extLst>
                  </xdr:cNvPr>
                  <xdr:cNvSpPr>
                    <a:spLocks noChangeArrowheads="1"/>
                  </xdr:cNvSpPr>
                </xdr:nvSpPr>
                <xdr:spPr bwMode="auto">
                  <a:xfrm>
                    <a:off x="5823171" y="5595426"/>
                    <a:ext cx="247432" cy="2476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705" name="Straight Connector 704">
                  <a:extLst>
                    <a:ext uri="{FF2B5EF4-FFF2-40B4-BE49-F238E27FC236}">
                      <a16:creationId xmlns:a16="http://schemas.microsoft.com/office/drawing/2014/main" id="{F39A2157-A294-4D3F-A94C-F5BA343EA4EF}"/>
                    </a:ext>
                  </a:extLst>
                </xdr:cNvPr>
                <xdr:cNvCxnSpPr/>
              </xdr:nvCxnSpPr>
              <xdr:spPr>
                <a:xfrm rot="16200000" flipH="1">
                  <a:off x="7781645" y="2833845"/>
                  <a:ext cx="523875" cy="2558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03" name="Straight Connector 702">
                <a:extLst>
                  <a:ext uri="{FF2B5EF4-FFF2-40B4-BE49-F238E27FC236}">
                    <a16:creationId xmlns:a16="http://schemas.microsoft.com/office/drawing/2014/main" id="{D4986E82-6369-4F2D-AAEC-B353952C1FF9}"/>
                  </a:ext>
                </a:extLst>
              </xdr:cNvPr>
              <xdr:cNvCxnSpPr/>
            </xdr:nvCxnSpPr>
            <xdr:spPr>
              <a:xfrm flipV="1">
                <a:off x="3008959" y="11577126"/>
                <a:ext cx="767513"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xdr:col>
      <xdr:colOff>476250</xdr:colOff>
      <xdr:row>51</xdr:row>
      <xdr:rowOff>38100</xdr:rowOff>
    </xdr:from>
    <xdr:to>
      <xdr:col>3</xdr:col>
      <xdr:colOff>133350</xdr:colOff>
      <xdr:row>52</xdr:row>
      <xdr:rowOff>38100</xdr:rowOff>
    </xdr:to>
    <xdr:grpSp>
      <xdr:nvGrpSpPr>
        <xdr:cNvPr id="546054" name="Group 353">
          <a:extLst>
            <a:ext uri="{FF2B5EF4-FFF2-40B4-BE49-F238E27FC236}">
              <a16:creationId xmlns:a16="http://schemas.microsoft.com/office/drawing/2014/main" id="{B29BD4D5-5721-4C4A-9C18-AD312E39E3B0}"/>
            </a:ext>
          </a:extLst>
        </xdr:cNvPr>
        <xdr:cNvGrpSpPr>
          <a:grpSpLocks/>
        </xdr:cNvGrpSpPr>
      </xdr:nvGrpSpPr>
      <xdr:grpSpPr bwMode="auto">
        <a:xfrm>
          <a:off x="1695450" y="9906000"/>
          <a:ext cx="266700" cy="190500"/>
          <a:chOff x="2881317" y="7067562"/>
          <a:chExt cx="1652572" cy="804939"/>
        </a:xfrm>
      </xdr:grpSpPr>
      <xdr:grpSp>
        <xdr:nvGrpSpPr>
          <xdr:cNvPr id="546145" name="Group 352">
            <a:extLst>
              <a:ext uri="{FF2B5EF4-FFF2-40B4-BE49-F238E27FC236}">
                <a16:creationId xmlns:a16="http://schemas.microsoft.com/office/drawing/2014/main" id="{68D7C77B-2D5D-4413-B0BA-52CAFC705BCC}"/>
              </a:ext>
            </a:extLst>
          </xdr:cNvPr>
          <xdr:cNvGrpSpPr>
            <a:grpSpLocks/>
          </xdr:cNvGrpSpPr>
        </xdr:nvGrpSpPr>
        <xdr:grpSpPr bwMode="auto">
          <a:xfrm>
            <a:off x="2881317" y="7067562"/>
            <a:ext cx="1652572" cy="804939"/>
            <a:chOff x="2881317" y="7067562"/>
            <a:chExt cx="1652572" cy="804939"/>
          </a:xfrm>
        </xdr:grpSpPr>
        <xdr:grpSp>
          <xdr:nvGrpSpPr>
            <xdr:cNvPr id="546147" name="Group 750">
              <a:extLst>
                <a:ext uri="{FF2B5EF4-FFF2-40B4-BE49-F238E27FC236}">
                  <a16:creationId xmlns:a16="http://schemas.microsoft.com/office/drawing/2014/main" id="{DE5C731E-1EF9-4DCD-85DB-97473BED0F72}"/>
                </a:ext>
              </a:extLst>
            </xdr:cNvPr>
            <xdr:cNvGrpSpPr>
              <a:grpSpLocks/>
            </xdr:cNvGrpSpPr>
          </xdr:nvGrpSpPr>
          <xdr:grpSpPr bwMode="auto">
            <a:xfrm rot="-5400000">
              <a:off x="3305133" y="6643746"/>
              <a:ext cx="804939" cy="1652572"/>
              <a:chOff x="4012027" y="5834267"/>
              <a:chExt cx="1388627" cy="2081016"/>
            </a:xfrm>
          </xdr:grpSpPr>
          <xdr:sp macro="" textlink="">
            <xdr:nvSpPr>
              <xdr:cNvPr id="324" name="Rectangle 323">
                <a:extLst>
                  <a:ext uri="{FF2B5EF4-FFF2-40B4-BE49-F238E27FC236}">
                    <a16:creationId xmlns:a16="http://schemas.microsoft.com/office/drawing/2014/main" id="{4A71D842-B211-46F1-93CE-0E09968C8238}"/>
                  </a:ext>
                </a:extLst>
              </xdr:cNvPr>
              <xdr:cNvSpPr/>
            </xdr:nvSpPr>
            <xdr:spPr>
              <a:xfrm>
                <a:off x="4420447" y="5834267"/>
                <a:ext cx="571788" cy="4459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6150" name="Group 740">
                <a:extLst>
                  <a:ext uri="{FF2B5EF4-FFF2-40B4-BE49-F238E27FC236}">
                    <a16:creationId xmlns:a16="http://schemas.microsoft.com/office/drawing/2014/main" id="{33F45C93-2154-4E10-A273-9ABAA02BBDA8}"/>
                  </a:ext>
                </a:extLst>
              </xdr:cNvPr>
              <xdr:cNvGrpSpPr>
                <a:grpSpLocks/>
              </xdr:cNvGrpSpPr>
            </xdr:nvGrpSpPr>
            <xdr:grpSpPr bwMode="auto">
              <a:xfrm rot="5400000">
                <a:off x="4139603" y="6654232"/>
                <a:ext cx="1133475" cy="1388627"/>
                <a:chOff x="4365454" y="8448663"/>
                <a:chExt cx="168436" cy="170171"/>
              </a:xfrm>
            </xdr:grpSpPr>
            <xdr:grpSp>
              <xdr:nvGrpSpPr>
                <xdr:cNvPr id="546151" name="Group 160">
                  <a:extLst>
                    <a:ext uri="{FF2B5EF4-FFF2-40B4-BE49-F238E27FC236}">
                      <a16:creationId xmlns:a16="http://schemas.microsoft.com/office/drawing/2014/main" id="{1C597920-B15B-4EA9-8BCD-394F58E472BD}"/>
                    </a:ext>
                  </a:extLst>
                </xdr:cNvPr>
                <xdr:cNvGrpSpPr>
                  <a:grpSpLocks/>
                </xdr:cNvGrpSpPr>
              </xdr:nvGrpSpPr>
              <xdr:grpSpPr bwMode="auto">
                <a:xfrm>
                  <a:off x="4365454" y="8448679"/>
                  <a:ext cx="168436" cy="170155"/>
                  <a:chOff x="967311" y="8948212"/>
                  <a:chExt cx="914400" cy="654044"/>
                </a:xfrm>
              </xdr:grpSpPr>
              <xdr:sp macro="" textlink="">
                <xdr:nvSpPr>
                  <xdr:cNvPr id="331" name="Flowchart: Collate 330">
                    <a:extLst>
                      <a:ext uri="{FF2B5EF4-FFF2-40B4-BE49-F238E27FC236}">
                        <a16:creationId xmlns:a16="http://schemas.microsoft.com/office/drawing/2014/main" id="{3DDDAD7C-545E-42D6-A3A2-06496048533E}"/>
                      </a:ext>
                    </a:extLst>
                  </xdr:cNvPr>
                  <xdr:cNvSpPr/>
                </xdr:nvSpPr>
                <xdr:spPr>
                  <a:xfrm rot="5400000">
                    <a:off x="1201176" y="8921712"/>
                    <a:ext cx="461721" cy="899356"/>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32" name="Straight Connector 331">
                    <a:extLst>
                      <a:ext uri="{FF2B5EF4-FFF2-40B4-BE49-F238E27FC236}">
                        <a16:creationId xmlns:a16="http://schemas.microsoft.com/office/drawing/2014/main" id="{60326553-314C-44A6-906E-DE66A12E329D}"/>
                      </a:ext>
                    </a:extLst>
                  </xdr:cNvPr>
                  <xdr:cNvCxnSpPr>
                    <a:stCxn id="330" idx="0"/>
                  </xdr:cNvCxnSpPr>
                </xdr:nvCxnSpPr>
                <xdr:spPr>
                  <a:xfrm rot="5400000" flipH="1" flipV="1">
                    <a:off x="1248148" y="9102054"/>
                    <a:ext cx="3078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46152" name="Group 739">
                  <a:extLst>
                    <a:ext uri="{FF2B5EF4-FFF2-40B4-BE49-F238E27FC236}">
                      <a16:creationId xmlns:a16="http://schemas.microsoft.com/office/drawing/2014/main" id="{1D781EDA-76BA-4919-8103-CD6F0452AFCA}"/>
                    </a:ext>
                  </a:extLst>
                </xdr:cNvPr>
                <xdr:cNvGrpSpPr>
                  <a:grpSpLocks/>
                </xdr:cNvGrpSpPr>
              </xdr:nvGrpSpPr>
              <xdr:grpSpPr bwMode="auto">
                <a:xfrm>
                  <a:off x="4409123" y="8448663"/>
                  <a:ext cx="81099" cy="123749"/>
                  <a:chOff x="4409123" y="8448663"/>
                  <a:chExt cx="81099" cy="123749"/>
                </a:xfrm>
              </xdr:grpSpPr>
              <xdr:cxnSp macro="">
                <xdr:nvCxnSpPr>
                  <xdr:cNvPr id="329" name="Straight Connector 328">
                    <a:extLst>
                      <a:ext uri="{FF2B5EF4-FFF2-40B4-BE49-F238E27FC236}">
                        <a16:creationId xmlns:a16="http://schemas.microsoft.com/office/drawing/2014/main" id="{EF185B5D-14C3-4A04-9989-F482B87181CB}"/>
                      </a:ext>
                    </a:extLst>
                  </xdr:cNvPr>
                  <xdr:cNvCxnSpPr/>
                </xdr:nvCxnSpPr>
                <xdr:spPr>
                  <a:xfrm flipV="1">
                    <a:off x="4412402" y="8448662"/>
                    <a:ext cx="773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0" name="Oval 329">
                    <a:extLst>
                      <a:ext uri="{FF2B5EF4-FFF2-40B4-BE49-F238E27FC236}">
                        <a16:creationId xmlns:a16="http://schemas.microsoft.com/office/drawing/2014/main" id="{6D1AFE16-DCC5-42D3-903A-D6BD5A460592}"/>
                      </a:ext>
                    </a:extLst>
                  </xdr:cNvPr>
                  <xdr:cNvSpPr/>
                </xdr:nvSpPr>
                <xdr:spPr>
                  <a:xfrm>
                    <a:off x="4434491" y="8528743"/>
                    <a:ext cx="33133" cy="4004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35" name="Straight Connector 334">
              <a:extLst>
                <a:ext uri="{FF2B5EF4-FFF2-40B4-BE49-F238E27FC236}">
                  <a16:creationId xmlns:a16="http://schemas.microsoft.com/office/drawing/2014/main" id="{16C08DD9-E2B9-42D0-ADB5-5A13D949E4FD}"/>
                </a:ext>
              </a:extLst>
            </xdr:cNvPr>
            <xdr:cNvCxnSpPr/>
          </xdr:nvCxnSpPr>
          <xdr:spPr>
            <a:xfrm rot="10800000" flipV="1">
              <a:off x="3058378" y="7351658"/>
              <a:ext cx="5902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52" name="Straight Connector 351">
            <a:extLst>
              <a:ext uri="{FF2B5EF4-FFF2-40B4-BE49-F238E27FC236}">
                <a16:creationId xmlns:a16="http://schemas.microsoft.com/office/drawing/2014/main" id="{66EB90B0-C3E1-4859-A343-F6D8AE787F91}"/>
              </a:ext>
            </a:extLst>
          </xdr:cNvPr>
          <xdr:cNvCxnSpPr/>
        </xdr:nvCxnSpPr>
        <xdr:spPr>
          <a:xfrm rot="10800000" flipV="1">
            <a:off x="3058378" y="7777802"/>
            <a:ext cx="5902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123825</xdr:colOff>
      <xdr:row>73</xdr:row>
      <xdr:rowOff>38100</xdr:rowOff>
    </xdr:from>
    <xdr:to>
      <xdr:col>9</xdr:col>
      <xdr:colOff>590550</xdr:colOff>
      <xdr:row>91</xdr:row>
      <xdr:rowOff>76200</xdr:rowOff>
    </xdr:to>
    <xdr:grpSp>
      <xdr:nvGrpSpPr>
        <xdr:cNvPr id="546056" name="Group 219">
          <a:extLst>
            <a:ext uri="{FF2B5EF4-FFF2-40B4-BE49-F238E27FC236}">
              <a16:creationId xmlns:a16="http://schemas.microsoft.com/office/drawing/2014/main" id="{D7E141B6-1947-4DA2-B281-8154798F4C6D}"/>
            </a:ext>
          </a:extLst>
        </xdr:cNvPr>
        <xdr:cNvGrpSpPr>
          <a:grpSpLocks/>
        </xdr:cNvGrpSpPr>
      </xdr:nvGrpSpPr>
      <xdr:grpSpPr bwMode="auto">
        <a:xfrm>
          <a:off x="2562225" y="14097000"/>
          <a:ext cx="3514725" cy="3467100"/>
          <a:chOff x="2619375" y="12068175"/>
          <a:chExt cx="3514725" cy="2952750"/>
        </a:xfrm>
      </xdr:grpSpPr>
      <xdr:grpSp>
        <xdr:nvGrpSpPr>
          <xdr:cNvPr id="546077" name="Group 403">
            <a:extLst>
              <a:ext uri="{FF2B5EF4-FFF2-40B4-BE49-F238E27FC236}">
                <a16:creationId xmlns:a16="http://schemas.microsoft.com/office/drawing/2014/main" id="{284B46FB-A145-4006-B023-834BDA61D66A}"/>
              </a:ext>
            </a:extLst>
          </xdr:cNvPr>
          <xdr:cNvGrpSpPr>
            <a:grpSpLocks/>
          </xdr:cNvGrpSpPr>
        </xdr:nvGrpSpPr>
        <xdr:grpSpPr bwMode="auto">
          <a:xfrm>
            <a:off x="2619389" y="12068181"/>
            <a:ext cx="3514723" cy="2952749"/>
            <a:chOff x="2754885" y="13677901"/>
            <a:chExt cx="3519314" cy="2947998"/>
          </a:xfrm>
        </xdr:grpSpPr>
        <xdr:grpSp>
          <xdr:nvGrpSpPr>
            <xdr:cNvPr id="546104" name="Group 319">
              <a:extLst>
                <a:ext uri="{FF2B5EF4-FFF2-40B4-BE49-F238E27FC236}">
                  <a16:creationId xmlns:a16="http://schemas.microsoft.com/office/drawing/2014/main" id="{71A62696-4EF3-4079-9543-AF17B59B2F13}"/>
                </a:ext>
              </a:extLst>
            </xdr:cNvPr>
            <xdr:cNvGrpSpPr>
              <a:grpSpLocks/>
            </xdr:cNvGrpSpPr>
          </xdr:nvGrpSpPr>
          <xdr:grpSpPr bwMode="auto">
            <a:xfrm rot="5400000">
              <a:off x="3040543" y="13392243"/>
              <a:ext cx="2947998" cy="3519314"/>
              <a:chOff x="778617" y="13494959"/>
              <a:chExt cx="3269508" cy="3519314"/>
            </a:xfrm>
          </xdr:grpSpPr>
          <xdr:sp macro="" textlink="">
            <xdr:nvSpPr>
              <xdr:cNvPr id="326" name="TextBox 325">
                <a:extLst>
                  <a:ext uri="{FF2B5EF4-FFF2-40B4-BE49-F238E27FC236}">
                    <a16:creationId xmlns:a16="http://schemas.microsoft.com/office/drawing/2014/main" id="{8EAE31FA-94C1-48BA-8FA6-1B61360A60CA}"/>
                  </a:ext>
                </a:extLst>
              </xdr:cNvPr>
              <xdr:cNvSpPr txBox="1"/>
            </xdr:nvSpPr>
            <xdr:spPr>
              <a:xfrm rot="16200000">
                <a:off x="2825020" y="14817874"/>
                <a:ext cx="305198" cy="158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D2</a:t>
                </a:r>
              </a:p>
            </xdr:txBody>
          </xdr:sp>
          <xdr:grpSp>
            <xdr:nvGrpSpPr>
              <xdr:cNvPr id="546107" name="Group 318">
                <a:extLst>
                  <a:ext uri="{FF2B5EF4-FFF2-40B4-BE49-F238E27FC236}">
                    <a16:creationId xmlns:a16="http://schemas.microsoft.com/office/drawing/2014/main" id="{FF427AB2-5DC5-4C9F-B90D-C318D68F2A11}"/>
                  </a:ext>
                </a:extLst>
              </xdr:cNvPr>
              <xdr:cNvGrpSpPr>
                <a:grpSpLocks/>
              </xdr:cNvGrpSpPr>
            </xdr:nvGrpSpPr>
            <xdr:grpSpPr bwMode="auto">
              <a:xfrm>
                <a:off x="778617" y="13494959"/>
                <a:ext cx="3269508" cy="3519314"/>
                <a:chOff x="778617" y="13494959"/>
                <a:chExt cx="3269508" cy="3519314"/>
              </a:xfrm>
            </xdr:grpSpPr>
            <xdr:sp macro="" textlink="">
              <xdr:nvSpPr>
                <xdr:cNvPr id="333" name="TextBox 332">
                  <a:extLst>
                    <a:ext uri="{FF2B5EF4-FFF2-40B4-BE49-F238E27FC236}">
                      <a16:creationId xmlns:a16="http://schemas.microsoft.com/office/drawing/2014/main" id="{06B06692-6398-4740-9B2B-6243A7604B6B}"/>
                    </a:ext>
                  </a:extLst>
                </xdr:cNvPr>
                <xdr:cNvSpPr txBox="1"/>
              </xdr:nvSpPr>
              <xdr:spPr bwMode="auto">
                <a:xfrm rot="16200000">
                  <a:off x="1528196" y="14435037"/>
                  <a:ext cx="1010969" cy="485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Flensdebietmeter verticaal geplaatst</a:t>
                  </a:r>
                </a:p>
              </xdr:txBody>
            </xdr:sp>
            <xdr:sp macro="" textlink="">
              <xdr:nvSpPr>
                <xdr:cNvPr id="546109" name="Line 331">
                  <a:extLst>
                    <a:ext uri="{FF2B5EF4-FFF2-40B4-BE49-F238E27FC236}">
                      <a16:creationId xmlns:a16="http://schemas.microsoft.com/office/drawing/2014/main" id="{7F58455E-E07F-453C-BF47-48735B3989E1}"/>
                    </a:ext>
                  </a:extLst>
                </xdr:cNvPr>
                <xdr:cNvSpPr>
                  <a:spLocks noChangeShapeType="1"/>
                </xdr:cNvSpPr>
              </xdr:nvSpPr>
              <xdr:spPr bwMode="auto">
                <a:xfrm flipV="1">
                  <a:off x="3383669" y="14482765"/>
                  <a:ext cx="14778" cy="957843"/>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110" name="Line 333">
                  <a:extLst>
                    <a:ext uri="{FF2B5EF4-FFF2-40B4-BE49-F238E27FC236}">
                      <a16:creationId xmlns:a16="http://schemas.microsoft.com/office/drawing/2014/main" id="{023BD1FA-60B4-432E-A429-38492D2E1FC7}"/>
                    </a:ext>
                  </a:extLst>
                </xdr:cNvPr>
                <xdr:cNvSpPr>
                  <a:spLocks noChangeShapeType="1"/>
                </xdr:cNvSpPr>
              </xdr:nvSpPr>
              <xdr:spPr bwMode="auto">
                <a:xfrm>
                  <a:off x="1815097" y="15452240"/>
                  <a:ext cx="191205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8" name="TextBox 337">
                  <a:extLst>
                    <a:ext uri="{FF2B5EF4-FFF2-40B4-BE49-F238E27FC236}">
                      <a16:creationId xmlns:a16="http://schemas.microsoft.com/office/drawing/2014/main" id="{5027EF32-BD1A-4CE0-BF59-98888DD553D6}"/>
                    </a:ext>
                  </a:extLst>
                </xdr:cNvPr>
                <xdr:cNvSpPr txBox="1"/>
              </xdr:nvSpPr>
              <xdr:spPr bwMode="auto">
                <a:xfrm rot="16200000">
                  <a:off x="2376276" y="13828730"/>
                  <a:ext cx="295661"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1"</a:t>
                  </a:r>
                </a:p>
              </xdr:txBody>
            </xdr:sp>
            <xdr:sp macro="" textlink="">
              <xdr:nvSpPr>
                <xdr:cNvPr id="339" name="TextBox 338">
                  <a:extLst>
                    <a:ext uri="{FF2B5EF4-FFF2-40B4-BE49-F238E27FC236}">
                      <a16:creationId xmlns:a16="http://schemas.microsoft.com/office/drawing/2014/main" id="{8A8A8367-C5B1-495F-AA42-093C7D811EEC}"/>
                    </a:ext>
                  </a:extLst>
                </xdr:cNvPr>
                <xdr:cNvSpPr txBox="1"/>
              </xdr:nvSpPr>
              <xdr:spPr bwMode="auto">
                <a:xfrm rot="16200000">
                  <a:off x="2829789" y="13790580"/>
                  <a:ext cx="295661"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1"</a:t>
                  </a:r>
                </a:p>
              </xdr:txBody>
            </xdr:sp>
            <xdr:sp macro="" textlink="">
              <xdr:nvSpPr>
                <xdr:cNvPr id="546113" name="Oval 245">
                  <a:extLst>
                    <a:ext uri="{FF2B5EF4-FFF2-40B4-BE49-F238E27FC236}">
                      <a16:creationId xmlns:a16="http://schemas.microsoft.com/office/drawing/2014/main" id="{5A369DA3-DF0A-47F9-BECA-7D640B949D3D}"/>
                    </a:ext>
                  </a:extLst>
                </xdr:cNvPr>
                <xdr:cNvSpPr>
                  <a:spLocks noChangeArrowheads="1"/>
                </xdr:cNvSpPr>
              </xdr:nvSpPr>
              <xdr:spPr bwMode="auto">
                <a:xfrm>
                  <a:off x="778621" y="16621126"/>
                  <a:ext cx="427962" cy="393147"/>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46114" name="Line 267">
                  <a:extLst>
                    <a:ext uri="{FF2B5EF4-FFF2-40B4-BE49-F238E27FC236}">
                      <a16:creationId xmlns:a16="http://schemas.microsoft.com/office/drawing/2014/main" id="{CC04985C-4A68-47E8-9655-128BF2229B5A}"/>
                    </a:ext>
                  </a:extLst>
                </xdr:cNvPr>
                <xdr:cNvSpPr>
                  <a:spLocks noChangeShapeType="1"/>
                </xdr:cNvSpPr>
              </xdr:nvSpPr>
              <xdr:spPr bwMode="auto">
                <a:xfrm flipV="1">
                  <a:off x="778617" y="14330362"/>
                  <a:ext cx="739471" cy="2419353"/>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46115" name="Line 268">
                  <a:extLst>
                    <a:ext uri="{FF2B5EF4-FFF2-40B4-BE49-F238E27FC236}">
                      <a16:creationId xmlns:a16="http://schemas.microsoft.com/office/drawing/2014/main" id="{53223423-7E2A-4D3B-B9D3-AE6D32A71FC7}"/>
                    </a:ext>
                  </a:extLst>
                </xdr:cNvPr>
                <xdr:cNvSpPr>
                  <a:spLocks noChangeShapeType="1"/>
                </xdr:cNvSpPr>
              </xdr:nvSpPr>
              <xdr:spPr bwMode="auto">
                <a:xfrm flipV="1">
                  <a:off x="1074405" y="15654336"/>
                  <a:ext cx="2419120" cy="1352553"/>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46116" name="Oval 328">
                  <a:extLst>
                    <a:ext uri="{FF2B5EF4-FFF2-40B4-BE49-F238E27FC236}">
                      <a16:creationId xmlns:a16="http://schemas.microsoft.com/office/drawing/2014/main" id="{C74D06BB-A38F-4921-8A35-EF47E647BD15}"/>
                    </a:ext>
                  </a:extLst>
                </xdr:cNvPr>
                <xdr:cNvSpPr>
                  <a:spLocks noChangeArrowheads="1"/>
                </xdr:cNvSpPr>
              </xdr:nvSpPr>
              <xdr:spPr bwMode="auto">
                <a:xfrm>
                  <a:off x="1475058" y="13494959"/>
                  <a:ext cx="2573067" cy="2364166"/>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46117" name="Rectangle 329">
                  <a:extLst>
                    <a:ext uri="{FF2B5EF4-FFF2-40B4-BE49-F238E27FC236}">
                      <a16:creationId xmlns:a16="http://schemas.microsoft.com/office/drawing/2014/main" id="{4721A5ED-BDB0-460D-BC15-C80F3E845EC2}"/>
                    </a:ext>
                  </a:extLst>
                </xdr:cNvPr>
                <xdr:cNvSpPr>
                  <a:spLocks noChangeArrowheads="1"/>
                </xdr:cNvSpPr>
              </xdr:nvSpPr>
              <xdr:spPr bwMode="auto">
                <a:xfrm>
                  <a:off x="2737757" y="15129901"/>
                  <a:ext cx="57203" cy="326566"/>
                </a:xfrm>
                <a:prstGeom prst="rect">
                  <a:avLst/>
                </a:prstGeom>
                <a:solidFill>
                  <a:srgbClr val="000000"/>
                </a:solidFill>
                <a:ln w="9525">
                  <a:solidFill>
                    <a:srgbClr val="000000"/>
                  </a:solidFill>
                  <a:miter lim="800000"/>
                  <a:headEnd/>
                  <a:tailEnd/>
                </a:ln>
              </xdr:spPr>
            </xdr:sp>
            <xdr:sp macro="" textlink="">
              <xdr:nvSpPr>
                <xdr:cNvPr id="546118" name="Rectangle 330">
                  <a:extLst>
                    <a:ext uri="{FF2B5EF4-FFF2-40B4-BE49-F238E27FC236}">
                      <a16:creationId xmlns:a16="http://schemas.microsoft.com/office/drawing/2014/main" id="{B91A1772-DA12-41C8-A821-9AFF1B01125C}"/>
                    </a:ext>
                  </a:extLst>
                </xdr:cNvPr>
                <xdr:cNvSpPr>
                  <a:spLocks noChangeArrowheads="1"/>
                </xdr:cNvSpPr>
              </xdr:nvSpPr>
              <xdr:spPr bwMode="auto">
                <a:xfrm>
                  <a:off x="2737757" y="14465144"/>
                  <a:ext cx="57203" cy="338191"/>
                </a:xfrm>
                <a:prstGeom prst="rect">
                  <a:avLst/>
                </a:prstGeom>
                <a:solidFill>
                  <a:srgbClr val="000000"/>
                </a:solidFill>
                <a:ln w="9525">
                  <a:solidFill>
                    <a:srgbClr val="000000"/>
                  </a:solidFill>
                  <a:miter lim="800000"/>
                  <a:headEnd/>
                  <a:tailEnd/>
                </a:ln>
              </xdr:spPr>
            </xdr:sp>
            <xdr:sp macro="" textlink="">
              <xdr:nvSpPr>
                <xdr:cNvPr id="546119" name="Line 332">
                  <a:extLst>
                    <a:ext uri="{FF2B5EF4-FFF2-40B4-BE49-F238E27FC236}">
                      <a16:creationId xmlns:a16="http://schemas.microsoft.com/office/drawing/2014/main" id="{CFA755C8-A299-47BC-AD73-D38453CA3F87}"/>
                    </a:ext>
                  </a:extLst>
                </xdr:cNvPr>
                <xdr:cNvSpPr>
                  <a:spLocks noChangeShapeType="1"/>
                </xdr:cNvSpPr>
              </xdr:nvSpPr>
              <xdr:spPr bwMode="auto">
                <a:xfrm flipH="1" flipV="1">
                  <a:off x="3129072" y="14797087"/>
                  <a:ext cx="5542" cy="332813"/>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120" name="Line 336">
                  <a:extLst>
                    <a:ext uri="{FF2B5EF4-FFF2-40B4-BE49-F238E27FC236}">
                      <a16:creationId xmlns:a16="http://schemas.microsoft.com/office/drawing/2014/main" id="{A0D64791-8757-4D7F-B761-7723D78D1354}"/>
                    </a:ext>
                  </a:extLst>
                </xdr:cNvPr>
                <xdr:cNvSpPr>
                  <a:spLocks noChangeShapeType="1"/>
                </xdr:cNvSpPr>
              </xdr:nvSpPr>
              <xdr:spPr bwMode="auto">
                <a:xfrm>
                  <a:off x="1475833" y="14463715"/>
                  <a:ext cx="255644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121" name="Line 341">
                  <a:extLst>
                    <a:ext uri="{FF2B5EF4-FFF2-40B4-BE49-F238E27FC236}">
                      <a16:creationId xmlns:a16="http://schemas.microsoft.com/office/drawing/2014/main" id="{E3BC23FE-005B-4857-9EA0-F0B5A9043BEE}"/>
                    </a:ext>
                  </a:extLst>
                </xdr:cNvPr>
                <xdr:cNvSpPr>
                  <a:spLocks noChangeShapeType="1"/>
                </xdr:cNvSpPr>
              </xdr:nvSpPr>
              <xdr:spPr bwMode="auto">
                <a:xfrm flipV="1">
                  <a:off x="2347930" y="13924038"/>
                  <a:ext cx="0" cy="1955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122" name="Line 342">
                  <a:extLst>
                    <a:ext uri="{FF2B5EF4-FFF2-40B4-BE49-F238E27FC236}">
                      <a16:creationId xmlns:a16="http://schemas.microsoft.com/office/drawing/2014/main" id="{0B555A5E-00E1-40A7-B3C5-CE998C740F21}"/>
                    </a:ext>
                  </a:extLst>
                </xdr:cNvPr>
                <xdr:cNvSpPr>
                  <a:spLocks noChangeShapeType="1"/>
                </xdr:cNvSpPr>
              </xdr:nvSpPr>
              <xdr:spPr bwMode="auto">
                <a:xfrm flipV="1">
                  <a:off x="3213330" y="13924038"/>
                  <a:ext cx="0" cy="1955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123" name="Line 343">
                  <a:extLst>
                    <a:ext uri="{FF2B5EF4-FFF2-40B4-BE49-F238E27FC236}">
                      <a16:creationId xmlns:a16="http://schemas.microsoft.com/office/drawing/2014/main" id="{26AC4FB1-FA93-4D9A-B3C1-34BBC27C0793}"/>
                    </a:ext>
                  </a:extLst>
                </xdr:cNvPr>
                <xdr:cNvSpPr>
                  <a:spLocks noChangeShapeType="1"/>
                </xdr:cNvSpPr>
              </xdr:nvSpPr>
              <xdr:spPr bwMode="auto">
                <a:xfrm flipH="1" flipV="1">
                  <a:off x="2737757" y="13924038"/>
                  <a:ext cx="0" cy="4671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124" name="Line 344">
                  <a:extLst>
                    <a:ext uri="{FF2B5EF4-FFF2-40B4-BE49-F238E27FC236}">
                      <a16:creationId xmlns:a16="http://schemas.microsoft.com/office/drawing/2014/main" id="{B5AFB2F9-BE4A-44F2-8FDD-80BEDA386ECF}"/>
                    </a:ext>
                  </a:extLst>
                </xdr:cNvPr>
                <xdr:cNvSpPr>
                  <a:spLocks noChangeShapeType="1"/>
                </xdr:cNvSpPr>
              </xdr:nvSpPr>
              <xdr:spPr bwMode="auto">
                <a:xfrm flipV="1">
                  <a:off x="2794960" y="13920789"/>
                  <a:ext cx="11912" cy="470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125" name="Line 345">
                  <a:extLst>
                    <a:ext uri="{FF2B5EF4-FFF2-40B4-BE49-F238E27FC236}">
                      <a16:creationId xmlns:a16="http://schemas.microsoft.com/office/drawing/2014/main" id="{BF00504D-143D-4916-96F7-E1DA1F9D9C22}"/>
                    </a:ext>
                  </a:extLst>
                </xdr:cNvPr>
                <xdr:cNvSpPr>
                  <a:spLocks noChangeShapeType="1"/>
                </xdr:cNvSpPr>
              </xdr:nvSpPr>
              <xdr:spPr bwMode="auto">
                <a:xfrm>
                  <a:off x="2347930" y="13978995"/>
                  <a:ext cx="399361"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546126" name="Line 346">
                  <a:extLst>
                    <a:ext uri="{FF2B5EF4-FFF2-40B4-BE49-F238E27FC236}">
                      <a16:creationId xmlns:a16="http://schemas.microsoft.com/office/drawing/2014/main" id="{70DFBB33-D88B-4877-A485-C0A68B5BF83E}"/>
                    </a:ext>
                  </a:extLst>
                </xdr:cNvPr>
                <xdr:cNvSpPr>
                  <a:spLocks noChangeShapeType="1"/>
                </xdr:cNvSpPr>
              </xdr:nvSpPr>
              <xdr:spPr bwMode="auto">
                <a:xfrm>
                  <a:off x="2804494" y="13988506"/>
                  <a:ext cx="399361"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546127" name="Line 347">
                  <a:extLst>
                    <a:ext uri="{FF2B5EF4-FFF2-40B4-BE49-F238E27FC236}">
                      <a16:creationId xmlns:a16="http://schemas.microsoft.com/office/drawing/2014/main" id="{09EC01B8-D06A-4704-97FE-CAAAD34DEA93}"/>
                    </a:ext>
                  </a:extLst>
                </xdr:cNvPr>
                <xdr:cNvSpPr>
                  <a:spLocks noChangeShapeType="1"/>
                </xdr:cNvSpPr>
              </xdr:nvSpPr>
              <xdr:spPr bwMode="auto">
                <a:xfrm>
                  <a:off x="2821561" y="15129901"/>
                  <a:ext cx="376174" cy="5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128" name="Line 348">
                  <a:extLst>
                    <a:ext uri="{FF2B5EF4-FFF2-40B4-BE49-F238E27FC236}">
                      <a16:creationId xmlns:a16="http://schemas.microsoft.com/office/drawing/2014/main" id="{1A40E2AB-F339-4412-8B99-864A0CDD8B9D}"/>
                    </a:ext>
                  </a:extLst>
                </xdr:cNvPr>
                <xdr:cNvSpPr>
                  <a:spLocks noChangeShapeType="1"/>
                </xdr:cNvSpPr>
              </xdr:nvSpPr>
              <xdr:spPr bwMode="auto">
                <a:xfrm flipV="1">
                  <a:off x="2817436" y="14806612"/>
                  <a:ext cx="411992" cy="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4" name="Oval 367">
                  <a:extLst>
                    <a:ext uri="{FF2B5EF4-FFF2-40B4-BE49-F238E27FC236}">
                      <a16:creationId xmlns:a16="http://schemas.microsoft.com/office/drawing/2014/main" id="{311E73CE-F3F1-4787-B702-1091604BE45C}"/>
                    </a:ext>
                  </a:extLst>
                </xdr:cNvPr>
                <xdr:cNvSpPr>
                  <a:spLocks noChangeArrowheads="1"/>
                </xdr:cNvSpPr>
              </xdr:nvSpPr>
              <xdr:spPr bwMode="auto">
                <a:xfrm>
                  <a:off x="1864931" y="13523583"/>
                  <a:ext cx="232030" cy="22889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sp macro="" textlink="">
              <xdr:nvSpPr>
                <xdr:cNvPr id="546130" name="Line 368">
                  <a:extLst>
                    <a:ext uri="{FF2B5EF4-FFF2-40B4-BE49-F238E27FC236}">
                      <a16:creationId xmlns:a16="http://schemas.microsoft.com/office/drawing/2014/main" id="{2B7AE14C-EBF9-4D65-831D-2B06F8B18234}"/>
                    </a:ext>
                  </a:extLst>
                </xdr:cNvPr>
                <xdr:cNvSpPr>
                  <a:spLocks noChangeShapeType="1"/>
                </xdr:cNvSpPr>
              </xdr:nvSpPr>
              <xdr:spPr bwMode="auto">
                <a:xfrm flipH="1" flipV="1">
                  <a:off x="2095812" y="13952573"/>
                  <a:ext cx="191075" cy="2677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131" name="Line 369">
                  <a:extLst>
                    <a:ext uri="{FF2B5EF4-FFF2-40B4-BE49-F238E27FC236}">
                      <a16:creationId xmlns:a16="http://schemas.microsoft.com/office/drawing/2014/main" id="{1EAF9AAD-64DD-4B43-ABA5-49B7C9FF1978}"/>
                    </a:ext>
                  </a:extLst>
                </xdr:cNvPr>
                <xdr:cNvSpPr>
                  <a:spLocks noChangeShapeType="1"/>
                </xdr:cNvSpPr>
              </xdr:nvSpPr>
              <xdr:spPr bwMode="auto">
                <a:xfrm>
                  <a:off x="2095816" y="13952573"/>
                  <a:ext cx="1000967" cy="2571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1" name="TextBox 380">
                  <a:extLst>
                    <a:ext uri="{FF2B5EF4-FFF2-40B4-BE49-F238E27FC236}">
                      <a16:creationId xmlns:a16="http://schemas.microsoft.com/office/drawing/2014/main" id="{D795DA3D-DED7-4662-ACFE-C0F1941FD7A0}"/>
                    </a:ext>
                  </a:extLst>
                </xdr:cNvPr>
                <xdr:cNvSpPr txBox="1"/>
              </xdr:nvSpPr>
              <xdr:spPr>
                <a:xfrm rot="16200000">
                  <a:off x="3351629" y="14668025"/>
                  <a:ext cx="391035"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D1</a:t>
                  </a:r>
                </a:p>
              </xdr:txBody>
            </xdr:sp>
          </xdr:grpSp>
        </xdr:grpSp>
        <xdr:sp macro="" textlink="">
          <xdr:nvSpPr>
            <xdr:cNvPr id="546105" name="Rectangle 89">
              <a:extLst>
                <a:ext uri="{FF2B5EF4-FFF2-40B4-BE49-F238E27FC236}">
                  <a16:creationId xmlns:a16="http://schemas.microsoft.com/office/drawing/2014/main" id="{3DF24EB4-A959-4ED3-AC74-2484AE5E2285}"/>
                </a:ext>
              </a:extLst>
            </xdr:cNvPr>
            <xdr:cNvSpPr>
              <a:spLocks noChangeArrowheads="1"/>
            </xdr:cNvSpPr>
          </xdr:nvSpPr>
          <xdr:spPr bwMode="auto">
            <a:xfrm>
              <a:off x="2790825" y="13839825"/>
              <a:ext cx="323850" cy="85725"/>
            </a:xfrm>
            <a:prstGeom prst="rect">
              <a:avLst/>
            </a:prstGeom>
            <a:solidFill>
              <a:srgbClr val="FFFFFF"/>
            </a:solidFill>
            <a:ln w="9525">
              <a:solidFill>
                <a:srgbClr val="000000"/>
              </a:solidFill>
              <a:miter lim="800000"/>
              <a:headEnd/>
              <a:tailEnd/>
            </a:ln>
          </xdr:spPr>
        </xdr:sp>
      </xdr:grpSp>
      <xdr:grpSp>
        <xdr:nvGrpSpPr>
          <xdr:cNvPr id="546078" name="Group 367">
            <a:extLst>
              <a:ext uri="{FF2B5EF4-FFF2-40B4-BE49-F238E27FC236}">
                <a16:creationId xmlns:a16="http://schemas.microsoft.com/office/drawing/2014/main" id="{066894A0-635F-4CBF-8035-58FA1E9CDE97}"/>
              </a:ext>
            </a:extLst>
          </xdr:cNvPr>
          <xdr:cNvGrpSpPr>
            <a:grpSpLocks/>
          </xdr:cNvGrpSpPr>
        </xdr:nvGrpSpPr>
        <xdr:grpSpPr bwMode="auto">
          <a:xfrm>
            <a:off x="5124450" y="13382627"/>
            <a:ext cx="266702" cy="161932"/>
            <a:chOff x="2881316" y="7067546"/>
            <a:chExt cx="1632395" cy="804599"/>
          </a:xfrm>
        </xdr:grpSpPr>
        <xdr:grpSp>
          <xdr:nvGrpSpPr>
            <xdr:cNvPr id="546092" name="Group 352">
              <a:extLst>
                <a:ext uri="{FF2B5EF4-FFF2-40B4-BE49-F238E27FC236}">
                  <a16:creationId xmlns:a16="http://schemas.microsoft.com/office/drawing/2014/main" id="{6C449F72-1E4F-467D-84A8-908CCAD5F173}"/>
                </a:ext>
              </a:extLst>
            </xdr:cNvPr>
            <xdr:cNvGrpSpPr>
              <a:grpSpLocks/>
            </xdr:cNvGrpSpPr>
          </xdr:nvGrpSpPr>
          <xdr:grpSpPr bwMode="auto">
            <a:xfrm>
              <a:off x="2881316" y="7067546"/>
              <a:ext cx="1632395" cy="804599"/>
              <a:chOff x="2881316" y="7067546"/>
              <a:chExt cx="1632395" cy="804599"/>
            </a:xfrm>
          </xdr:grpSpPr>
          <xdr:grpSp>
            <xdr:nvGrpSpPr>
              <xdr:cNvPr id="546094" name="Group 750">
                <a:extLst>
                  <a:ext uri="{FF2B5EF4-FFF2-40B4-BE49-F238E27FC236}">
                    <a16:creationId xmlns:a16="http://schemas.microsoft.com/office/drawing/2014/main" id="{6E13EF01-F49B-4A02-83E1-FB912C8DC8F9}"/>
                  </a:ext>
                </a:extLst>
              </xdr:cNvPr>
              <xdr:cNvGrpSpPr>
                <a:grpSpLocks/>
              </xdr:cNvGrpSpPr>
            </xdr:nvGrpSpPr>
            <xdr:grpSpPr bwMode="auto">
              <a:xfrm rot="-5400000">
                <a:off x="3295214" y="6653648"/>
                <a:ext cx="804599" cy="1632395"/>
                <a:chOff x="4012635" y="5834267"/>
                <a:chExt cx="1388041" cy="2055609"/>
              </a:xfrm>
            </xdr:grpSpPr>
            <xdr:sp macro="" textlink="">
              <xdr:nvSpPr>
                <xdr:cNvPr id="315" name="Rectangle 314">
                  <a:extLst>
                    <a:ext uri="{FF2B5EF4-FFF2-40B4-BE49-F238E27FC236}">
                      <a16:creationId xmlns:a16="http://schemas.microsoft.com/office/drawing/2014/main" id="{E93F7385-FF70-4F9E-8B3A-C4C8F2BF0F2D}"/>
                    </a:ext>
                  </a:extLst>
                </xdr:cNvPr>
                <xdr:cNvSpPr/>
              </xdr:nvSpPr>
              <xdr:spPr>
                <a:xfrm>
                  <a:off x="4339296" y="5834267"/>
                  <a:ext cx="571522" cy="36707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6097" name="Group 740">
                  <a:extLst>
                    <a:ext uri="{FF2B5EF4-FFF2-40B4-BE49-F238E27FC236}">
                      <a16:creationId xmlns:a16="http://schemas.microsoft.com/office/drawing/2014/main" id="{0AE5FE57-EFD8-4F69-88E6-F6A2364233E2}"/>
                    </a:ext>
                  </a:extLst>
                </xdr:cNvPr>
                <xdr:cNvGrpSpPr>
                  <a:grpSpLocks/>
                </xdr:cNvGrpSpPr>
              </xdr:nvGrpSpPr>
              <xdr:grpSpPr bwMode="auto">
                <a:xfrm rot="5400000">
                  <a:off x="4156049" y="6645248"/>
                  <a:ext cx="1101214" cy="1388041"/>
                  <a:chOff x="4366471" y="8448651"/>
                  <a:chExt cx="163642" cy="170099"/>
                </a:xfrm>
              </xdr:grpSpPr>
              <xdr:grpSp>
                <xdr:nvGrpSpPr>
                  <xdr:cNvPr id="546098" name="Group 160">
                    <a:extLst>
                      <a:ext uri="{FF2B5EF4-FFF2-40B4-BE49-F238E27FC236}">
                        <a16:creationId xmlns:a16="http://schemas.microsoft.com/office/drawing/2014/main" id="{F776BB62-8FB5-4A11-8F85-58D8992A31BC}"/>
                      </a:ext>
                    </a:extLst>
                  </xdr:cNvPr>
                  <xdr:cNvGrpSpPr>
                    <a:grpSpLocks/>
                  </xdr:cNvGrpSpPr>
                </xdr:nvGrpSpPr>
                <xdr:grpSpPr bwMode="auto">
                  <a:xfrm>
                    <a:off x="4366471" y="8448658"/>
                    <a:ext cx="163642" cy="170092"/>
                    <a:chOff x="972829" y="8948050"/>
                    <a:chExt cx="888372" cy="653796"/>
                  </a:xfrm>
                </xdr:grpSpPr>
                <xdr:sp macro="" textlink="">
                  <xdr:nvSpPr>
                    <xdr:cNvPr id="321" name="Flowchart: Collate 320">
                      <a:extLst>
                        <a:ext uri="{FF2B5EF4-FFF2-40B4-BE49-F238E27FC236}">
                          <a16:creationId xmlns:a16="http://schemas.microsoft.com/office/drawing/2014/main" id="{3FED7891-6DBB-4949-AC53-A930EC716561}"/>
                        </a:ext>
                      </a:extLst>
                    </xdr:cNvPr>
                    <xdr:cNvSpPr/>
                  </xdr:nvSpPr>
                  <xdr:spPr>
                    <a:xfrm rot="5400000">
                      <a:off x="1156639" y="8897260"/>
                      <a:ext cx="461503" cy="947597"/>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22" name="Straight Connector 321">
                      <a:extLst>
                        <a:ext uri="{FF2B5EF4-FFF2-40B4-BE49-F238E27FC236}">
                          <a16:creationId xmlns:a16="http://schemas.microsoft.com/office/drawing/2014/main" id="{1E897166-655E-43C2-B681-272735480407}"/>
                        </a:ext>
                      </a:extLst>
                    </xdr:cNvPr>
                    <xdr:cNvCxnSpPr>
                      <a:stCxn id="320" idx="0"/>
                    </xdr:cNvCxnSpPr>
                  </xdr:nvCxnSpPr>
                  <xdr:spPr>
                    <a:xfrm rot="5400000" flipH="1" flipV="1">
                      <a:off x="1233556" y="9101848"/>
                      <a:ext cx="3076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46099" name="Group 739">
                    <a:extLst>
                      <a:ext uri="{FF2B5EF4-FFF2-40B4-BE49-F238E27FC236}">
                        <a16:creationId xmlns:a16="http://schemas.microsoft.com/office/drawing/2014/main" id="{F42ABB3D-5FB6-424C-B42F-DCA0199278B3}"/>
                      </a:ext>
                    </a:extLst>
                  </xdr:cNvPr>
                  <xdr:cNvGrpSpPr>
                    <a:grpSpLocks/>
                  </xdr:cNvGrpSpPr>
                </xdr:nvGrpSpPr>
                <xdr:grpSpPr bwMode="auto">
                  <a:xfrm>
                    <a:off x="4410108" y="8448651"/>
                    <a:ext cx="76366" cy="120064"/>
                    <a:chOff x="4410108" y="8448651"/>
                    <a:chExt cx="76366" cy="120064"/>
                  </a:xfrm>
                </xdr:grpSpPr>
                <xdr:cxnSp macro="">
                  <xdr:nvCxnSpPr>
                    <xdr:cNvPr id="319" name="Straight Connector 318">
                      <a:extLst>
                        <a:ext uri="{FF2B5EF4-FFF2-40B4-BE49-F238E27FC236}">
                          <a16:creationId xmlns:a16="http://schemas.microsoft.com/office/drawing/2014/main" id="{BC88AD00-5762-492D-9EE9-277419D681BD}"/>
                        </a:ext>
                      </a:extLst>
                    </xdr:cNvPr>
                    <xdr:cNvCxnSpPr/>
                  </xdr:nvCxnSpPr>
                  <xdr:spPr>
                    <a:xfrm flipV="1">
                      <a:off x="4399197" y="8458654"/>
                      <a:ext cx="87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0" name="Oval 319">
                      <a:extLst>
                        <a:ext uri="{FF2B5EF4-FFF2-40B4-BE49-F238E27FC236}">
                          <a16:creationId xmlns:a16="http://schemas.microsoft.com/office/drawing/2014/main" id="{287952F6-F54C-408D-B272-1B0EEC815918}"/>
                        </a:ext>
                      </a:extLst>
                    </xdr:cNvPr>
                    <xdr:cNvSpPr/>
                  </xdr:nvSpPr>
                  <xdr:spPr>
                    <a:xfrm>
                      <a:off x="4421016" y="8548703"/>
                      <a:ext cx="32728" cy="40022"/>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14" name="Straight Connector 313">
                <a:extLst>
                  <a:ext uri="{FF2B5EF4-FFF2-40B4-BE49-F238E27FC236}">
                    <a16:creationId xmlns:a16="http://schemas.microsoft.com/office/drawing/2014/main" id="{FE7DF485-4FDE-44D9-88AF-2071312DEC34}"/>
                  </a:ext>
                </a:extLst>
              </xdr:cNvPr>
              <xdr:cNvCxnSpPr/>
            </xdr:nvCxnSpPr>
            <xdr:spPr>
              <a:xfrm rot="10800000" flipV="1">
                <a:off x="3056214" y="7398827"/>
                <a:ext cx="582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2" name="Straight Connector 311">
              <a:extLst>
                <a:ext uri="{FF2B5EF4-FFF2-40B4-BE49-F238E27FC236}">
                  <a16:creationId xmlns:a16="http://schemas.microsoft.com/office/drawing/2014/main" id="{6C73860F-6CB7-4B30-841A-29F4E5A5DE45}"/>
                </a:ext>
              </a:extLst>
            </xdr:cNvPr>
            <xdr:cNvCxnSpPr/>
          </xdr:nvCxnSpPr>
          <xdr:spPr>
            <a:xfrm rot="10800000" flipV="1">
              <a:off x="3056214" y="7777446"/>
              <a:ext cx="582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46079" name="Group 380">
            <a:extLst>
              <a:ext uri="{FF2B5EF4-FFF2-40B4-BE49-F238E27FC236}">
                <a16:creationId xmlns:a16="http://schemas.microsoft.com/office/drawing/2014/main" id="{4850F18D-0BBA-49BA-BC29-6005729E788F}"/>
              </a:ext>
            </a:extLst>
          </xdr:cNvPr>
          <xdr:cNvGrpSpPr>
            <a:grpSpLocks/>
          </xdr:cNvGrpSpPr>
        </xdr:nvGrpSpPr>
        <xdr:grpSpPr bwMode="auto">
          <a:xfrm>
            <a:off x="5133976" y="14173203"/>
            <a:ext cx="266702" cy="161932"/>
            <a:chOff x="2881323" y="7067549"/>
            <a:chExt cx="1632393" cy="804599"/>
          </a:xfrm>
        </xdr:grpSpPr>
        <xdr:grpSp>
          <xdr:nvGrpSpPr>
            <xdr:cNvPr id="546080" name="Group 352">
              <a:extLst>
                <a:ext uri="{FF2B5EF4-FFF2-40B4-BE49-F238E27FC236}">
                  <a16:creationId xmlns:a16="http://schemas.microsoft.com/office/drawing/2014/main" id="{89D5F6A6-FDE2-4FA1-A360-099182DD26E5}"/>
                </a:ext>
              </a:extLst>
            </xdr:cNvPr>
            <xdr:cNvGrpSpPr>
              <a:grpSpLocks/>
            </xdr:cNvGrpSpPr>
          </xdr:nvGrpSpPr>
          <xdr:grpSpPr bwMode="auto">
            <a:xfrm>
              <a:off x="2881323" y="7067549"/>
              <a:ext cx="1632393" cy="804599"/>
              <a:chOff x="2881323" y="7067549"/>
              <a:chExt cx="1632393" cy="804599"/>
            </a:xfrm>
          </xdr:grpSpPr>
          <xdr:grpSp>
            <xdr:nvGrpSpPr>
              <xdr:cNvPr id="546082" name="Group 750">
                <a:extLst>
                  <a:ext uri="{FF2B5EF4-FFF2-40B4-BE49-F238E27FC236}">
                    <a16:creationId xmlns:a16="http://schemas.microsoft.com/office/drawing/2014/main" id="{B2F5E07C-5659-4DAF-9CFC-1A89C4B29E7C}"/>
                  </a:ext>
                </a:extLst>
              </xdr:cNvPr>
              <xdr:cNvGrpSpPr>
                <a:grpSpLocks/>
              </xdr:cNvGrpSpPr>
            </xdr:nvGrpSpPr>
            <xdr:grpSpPr bwMode="auto">
              <a:xfrm rot="-5400000">
                <a:off x="3295220" y="6653652"/>
                <a:ext cx="804599" cy="1632393"/>
                <a:chOff x="4012627" y="5834275"/>
                <a:chExt cx="1388041" cy="2055605"/>
              </a:xfrm>
            </xdr:grpSpPr>
            <xdr:sp macro="" textlink="">
              <xdr:nvSpPr>
                <xdr:cNvPr id="303" name="Rectangle 302">
                  <a:extLst>
                    <a:ext uri="{FF2B5EF4-FFF2-40B4-BE49-F238E27FC236}">
                      <a16:creationId xmlns:a16="http://schemas.microsoft.com/office/drawing/2014/main" id="{F8375FCD-4ECA-40B8-873F-77D5F2530A7F}"/>
                    </a:ext>
                  </a:extLst>
                </xdr:cNvPr>
                <xdr:cNvSpPr/>
              </xdr:nvSpPr>
              <xdr:spPr>
                <a:xfrm>
                  <a:off x="4420938" y="5834263"/>
                  <a:ext cx="571522" cy="44048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6085" name="Group 740">
                  <a:extLst>
                    <a:ext uri="{FF2B5EF4-FFF2-40B4-BE49-F238E27FC236}">
                      <a16:creationId xmlns:a16="http://schemas.microsoft.com/office/drawing/2014/main" id="{9F74CF41-9673-4B76-9BF7-ED1CCACF95B1}"/>
                    </a:ext>
                  </a:extLst>
                </xdr:cNvPr>
                <xdr:cNvGrpSpPr>
                  <a:grpSpLocks/>
                </xdr:cNvGrpSpPr>
              </xdr:nvGrpSpPr>
              <xdr:grpSpPr bwMode="auto">
                <a:xfrm rot="5400000">
                  <a:off x="4156041" y="6645252"/>
                  <a:ext cx="1101214" cy="1388041"/>
                  <a:chOff x="4366471" y="8448652"/>
                  <a:chExt cx="163642" cy="170099"/>
                </a:xfrm>
              </xdr:grpSpPr>
              <xdr:grpSp>
                <xdr:nvGrpSpPr>
                  <xdr:cNvPr id="546086" name="Group 160">
                    <a:extLst>
                      <a:ext uri="{FF2B5EF4-FFF2-40B4-BE49-F238E27FC236}">
                        <a16:creationId xmlns:a16="http://schemas.microsoft.com/office/drawing/2014/main" id="{6C8CA9B8-B81E-4470-B6D4-642E360FDD61}"/>
                      </a:ext>
                    </a:extLst>
                  </xdr:cNvPr>
                  <xdr:cNvGrpSpPr>
                    <a:grpSpLocks/>
                  </xdr:cNvGrpSpPr>
                </xdr:nvGrpSpPr>
                <xdr:grpSpPr bwMode="auto">
                  <a:xfrm>
                    <a:off x="4366471" y="8448659"/>
                    <a:ext cx="163642" cy="170092"/>
                    <a:chOff x="972829" y="8948054"/>
                    <a:chExt cx="888372" cy="653796"/>
                  </a:xfrm>
                </xdr:grpSpPr>
                <xdr:sp macro="" textlink="">
                  <xdr:nvSpPr>
                    <xdr:cNvPr id="309" name="Flowchart: Collate 308">
                      <a:extLst>
                        <a:ext uri="{FF2B5EF4-FFF2-40B4-BE49-F238E27FC236}">
                          <a16:creationId xmlns:a16="http://schemas.microsoft.com/office/drawing/2014/main" id="{FC11B4F6-A9B8-42D2-887D-55C000A04B42}"/>
                        </a:ext>
                      </a:extLst>
                    </xdr:cNvPr>
                    <xdr:cNvSpPr/>
                  </xdr:nvSpPr>
                  <xdr:spPr>
                    <a:xfrm rot="5400000">
                      <a:off x="1186251" y="8926873"/>
                      <a:ext cx="461503" cy="888366"/>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10" name="Straight Connector 309">
                      <a:extLst>
                        <a:ext uri="{FF2B5EF4-FFF2-40B4-BE49-F238E27FC236}">
                          <a16:creationId xmlns:a16="http://schemas.microsoft.com/office/drawing/2014/main" id="{80681C71-79CA-4114-A895-B5B9F9A95783}"/>
                        </a:ext>
                      </a:extLst>
                    </xdr:cNvPr>
                    <xdr:cNvCxnSpPr>
                      <a:stCxn id="308" idx="0"/>
                    </xdr:cNvCxnSpPr>
                  </xdr:nvCxnSpPr>
                  <xdr:spPr>
                    <a:xfrm rot="5400000" flipH="1" flipV="1">
                      <a:off x="1233553" y="9101848"/>
                      <a:ext cx="3076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46087" name="Group 739">
                    <a:extLst>
                      <a:ext uri="{FF2B5EF4-FFF2-40B4-BE49-F238E27FC236}">
                        <a16:creationId xmlns:a16="http://schemas.microsoft.com/office/drawing/2014/main" id="{CCC883DA-4E17-4011-BA94-FF393BF4186C}"/>
                      </a:ext>
                    </a:extLst>
                  </xdr:cNvPr>
                  <xdr:cNvGrpSpPr>
                    <a:grpSpLocks/>
                  </xdr:cNvGrpSpPr>
                </xdr:nvGrpSpPr>
                <xdr:grpSpPr bwMode="auto">
                  <a:xfrm>
                    <a:off x="4410108" y="8448652"/>
                    <a:ext cx="76366" cy="120064"/>
                    <a:chOff x="4410108" y="8448652"/>
                    <a:chExt cx="76366" cy="120064"/>
                  </a:xfrm>
                </xdr:grpSpPr>
                <xdr:cxnSp macro="">
                  <xdr:nvCxnSpPr>
                    <xdr:cNvPr id="307" name="Straight Connector 306">
                      <a:extLst>
                        <a:ext uri="{FF2B5EF4-FFF2-40B4-BE49-F238E27FC236}">
                          <a16:creationId xmlns:a16="http://schemas.microsoft.com/office/drawing/2014/main" id="{5858D82E-69D4-4FEB-8094-FD2266B6C315}"/>
                        </a:ext>
                      </a:extLst>
                    </xdr:cNvPr>
                    <xdr:cNvCxnSpPr/>
                  </xdr:nvCxnSpPr>
                  <xdr:spPr>
                    <a:xfrm flipV="1">
                      <a:off x="4410106" y="8448649"/>
                      <a:ext cx="7636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8" name="Oval 307">
                      <a:extLst>
                        <a:ext uri="{FF2B5EF4-FFF2-40B4-BE49-F238E27FC236}">
                          <a16:creationId xmlns:a16="http://schemas.microsoft.com/office/drawing/2014/main" id="{4B827D33-DD82-4697-A52C-4AC40A5EE1DE}"/>
                        </a:ext>
                      </a:extLst>
                    </xdr:cNvPr>
                    <xdr:cNvSpPr/>
                  </xdr:nvSpPr>
                  <xdr:spPr>
                    <a:xfrm>
                      <a:off x="4442834" y="8538698"/>
                      <a:ext cx="21819" cy="40022"/>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02" name="Straight Connector 301">
                <a:extLst>
                  <a:ext uri="{FF2B5EF4-FFF2-40B4-BE49-F238E27FC236}">
                    <a16:creationId xmlns:a16="http://schemas.microsoft.com/office/drawing/2014/main" id="{E10342F4-8804-4A86-8993-28E9C6FC022F}"/>
                  </a:ext>
                </a:extLst>
              </xdr:cNvPr>
              <xdr:cNvCxnSpPr/>
            </xdr:nvCxnSpPr>
            <xdr:spPr>
              <a:xfrm rot="10800000" flipV="1">
                <a:off x="3114514" y="7351498"/>
                <a:ext cx="5246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00" name="Straight Connector 299">
              <a:extLst>
                <a:ext uri="{FF2B5EF4-FFF2-40B4-BE49-F238E27FC236}">
                  <a16:creationId xmlns:a16="http://schemas.microsoft.com/office/drawing/2014/main" id="{EA1AF68D-D328-417A-B6A4-7332B1FBAC25}"/>
                </a:ext>
              </a:extLst>
            </xdr:cNvPr>
            <xdr:cNvCxnSpPr/>
          </xdr:nvCxnSpPr>
          <xdr:spPr>
            <a:xfrm rot="10800000" flipV="1">
              <a:off x="3114514" y="7777444"/>
              <a:ext cx="5246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600075</xdr:colOff>
      <xdr:row>47</xdr:row>
      <xdr:rowOff>133350</xdr:rowOff>
    </xdr:from>
    <xdr:to>
      <xdr:col>1</xdr:col>
      <xdr:colOff>238125</xdr:colOff>
      <xdr:row>49</xdr:row>
      <xdr:rowOff>19050</xdr:rowOff>
    </xdr:to>
    <xdr:grpSp>
      <xdr:nvGrpSpPr>
        <xdr:cNvPr id="344" name="Group 343">
          <a:extLst>
            <a:ext uri="{FF2B5EF4-FFF2-40B4-BE49-F238E27FC236}">
              <a16:creationId xmlns:a16="http://schemas.microsoft.com/office/drawing/2014/main" id="{F58169FD-CCBC-43EB-A85A-5050CF34B357}"/>
            </a:ext>
          </a:extLst>
        </xdr:cNvPr>
        <xdr:cNvGrpSpPr/>
      </xdr:nvGrpSpPr>
      <xdr:grpSpPr>
        <a:xfrm>
          <a:off x="600075" y="9239250"/>
          <a:ext cx="247650" cy="266700"/>
          <a:chOff x="9105900" y="10525124"/>
          <a:chExt cx="1935421" cy="1647267"/>
        </a:xfrm>
      </xdr:grpSpPr>
      <xdr:sp macro="" textlink="">
        <xdr:nvSpPr>
          <xdr:cNvPr id="355" name="Rectangle 354">
            <a:extLst>
              <a:ext uri="{FF2B5EF4-FFF2-40B4-BE49-F238E27FC236}">
                <a16:creationId xmlns:a16="http://schemas.microsoft.com/office/drawing/2014/main" id="{003C1DCA-07CA-4902-BBAF-583CF20FE01F}"/>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58" name="Group 357">
            <a:extLst>
              <a:ext uri="{FF2B5EF4-FFF2-40B4-BE49-F238E27FC236}">
                <a16:creationId xmlns:a16="http://schemas.microsoft.com/office/drawing/2014/main" id="{67499BC2-8156-4EA7-BD7A-FC3468EE233E}"/>
              </a:ext>
            </a:extLst>
          </xdr:cNvPr>
          <xdr:cNvGrpSpPr/>
        </xdr:nvGrpSpPr>
        <xdr:grpSpPr>
          <a:xfrm>
            <a:off x="9458325" y="10553724"/>
            <a:ext cx="1582996" cy="1618667"/>
            <a:chOff x="9672631" y="10572773"/>
            <a:chExt cx="1862144" cy="1618667"/>
          </a:xfrm>
        </xdr:grpSpPr>
        <xdr:grpSp>
          <xdr:nvGrpSpPr>
            <xdr:cNvPr id="361" name="Group 160">
              <a:extLst>
                <a:ext uri="{FF2B5EF4-FFF2-40B4-BE49-F238E27FC236}">
                  <a16:creationId xmlns:a16="http://schemas.microsoft.com/office/drawing/2014/main" id="{5B9B9BE1-2D9F-4D9E-A6C0-F4319A0E5DA4}"/>
                </a:ext>
              </a:extLst>
            </xdr:cNvPr>
            <xdr:cNvGrpSpPr>
              <a:grpSpLocks/>
            </xdr:cNvGrpSpPr>
          </xdr:nvGrpSpPr>
          <xdr:grpSpPr bwMode="auto">
            <a:xfrm rot="5400000">
              <a:off x="9366667" y="10497738"/>
              <a:ext cx="1618667" cy="1730640"/>
              <a:chOff x="967311" y="8951113"/>
              <a:chExt cx="914400" cy="651143"/>
            </a:xfrm>
          </xdr:grpSpPr>
          <xdr:sp macro="" textlink="">
            <xdr:nvSpPr>
              <xdr:cNvPr id="369" name="Flowchart: Collate 368">
                <a:extLst>
                  <a:ext uri="{FF2B5EF4-FFF2-40B4-BE49-F238E27FC236}">
                    <a16:creationId xmlns:a16="http://schemas.microsoft.com/office/drawing/2014/main" id="{DA767C79-6C42-4C9E-8610-DAD718C6500B}"/>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70" name="Straight Connector 369">
                <a:extLst>
                  <a:ext uri="{FF2B5EF4-FFF2-40B4-BE49-F238E27FC236}">
                    <a16:creationId xmlns:a16="http://schemas.microsoft.com/office/drawing/2014/main" id="{4AB448B7-DBFD-44E7-B1AD-38C1E6EB8809}"/>
                  </a:ext>
                </a:extLst>
              </xdr:cNvPr>
              <xdr:cNvCxnSpPr>
                <a:stCxn id="369"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62" name="Group 739">
              <a:extLst>
                <a:ext uri="{FF2B5EF4-FFF2-40B4-BE49-F238E27FC236}">
                  <a16:creationId xmlns:a16="http://schemas.microsoft.com/office/drawing/2014/main" id="{D414E98F-3EBF-4BDA-80DF-3790C305AF37}"/>
                </a:ext>
              </a:extLst>
            </xdr:cNvPr>
            <xdr:cNvGrpSpPr>
              <a:grpSpLocks/>
            </xdr:cNvGrpSpPr>
          </xdr:nvGrpSpPr>
          <xdr:grpSpPr bwMode="auto">
            <a:xfrm rot="5400000">
              <a:off x="9931465" y="10675315"/>
              <a:ext cx="809344" cy="1375501"/>
              <a:chOff x="4407561" y="8451137"/>
              <a:chExt cx="84219" cy="134638"/>
            </a:xfrm>
          </xdr:grpSpPr>
          <xdr:cxnSp macro="">
            <xdr:nvCxnSpPr>
              <xdr:cNvPr id="363" name="Straight Connector 362">
                <a:extLst>
                  <a:ext uri="{FF2B5EF4-FFF2-40B4-BE49-F238E27FC236}">
                    <a16:creationId xmlns:a16="http://schemas.microsoft.com/office/drawing/2014/main" id="{860C5948-0175-4F0E-9947-A842CC247E8A}"/>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8" name="Oval 367">
                <a:extLst>
                  <a:ext uri="{FF2B5EF4-FFF2-40B4-BE49-F238E27FC236}">
                    <a16:creationId xmlns:a16="http://schemas.microsoft.com/office/drawing/2014/main" id="{9F5C0ECA-9B8F-4E1B-81EF-DCE78DF2A80E}"/>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0</xdr:col>
      <xdr:colOff>304798</xdr:colOff>
      <xdr:row>51</xdr:row>
      <xdr:rowOff>142875</xdr:rowOff>
    </xdr:from>
    <xdr:to>
      <xdr:col>1</xdr:col>
      <xdr:colOff>387164</xdr:colOff>
      <xdr:row>55</xdr:row>
      <xdr:rowOff>57150</xdr:rowOff>
    </xdr:to>
    <xdr:grpSp>
      <xdr:nvGrpSpPr>
        <xdr:cNvPr id="371" name="Group 309">
          <a:extLst>
            <a:ext uri="{FF2B5EF4-FFF2-40B4-BE49-F238E27FC236}">
              <a16:creationId xmlns:a16="http://schemas.microsoft.com/office/drawing/2014/main" id="{734790EA-EE56-4DE5-8DE4-0CBE712460BD}"/>
            </a:ext>
          </a:extLst>
        </xdr:cNvPr>
        <xdr:cNvGrpSpPr>
          <a:grpSpLocks/>
        </xdr:cNvGrpSpPr>
      </xdr:nvGrpSpPr>
      <xdr:grpSpPr bwMode="auto">
        <a:xfrm>
          <a:off x="304798" y="10010775"/>
          <a:ext cx="691966" cy="676275"/>
          <a:chOff x="2867025" y="7705725"/>
          <a:chExt cx="681965" cy="609600"/>
        </a:xfrm>
      </xdr:grpSpPr>
      <xdr:grpSp>
        <xdr:nvGrpSpPr>
          <xdr:cNvPr id="372" name="Group 750">
            <a:extLst>
              <a:ext uri="{FF2B5EF4-FFF2-40B4-BE49-F238E27FC236}">
                <a16:creationId xmlns:a16="http://schemas.microsoft.com/office/drawing/2014/main" id="{0CD836C0-E5D7-4ED1-B58B-AD79B563801F}"/>
              </a:ext>
            </a:extLst>
          </xdr:cNvPr>
          <xdr:cNvGrpSpPr>
            <a:grpSpLocks/>
          </xdr:cNvGrpSpPr>
        </xdr:nvGrpSpPr>
        <xdr:grpSpPr bwMode="auto">
          <a:xfrm>
            <a:off x="3344777" y="7705725"/>
            <a:ext cx="204213" cy="238125"/>
            <a:chOff x="4012090" y="6781812"/>
            <a:chExt cx="1427934" cy="1180641"/>
          </a:xfrm>
        </xdr:grpSpPr>
        <xdr:sp macro="" textlink="">
          <xdr:nvSpPr>
            <xdr:cNvPr id="376" name="Rectangle 375">
              <a:extLst>
                <a:ext uri="{FF2B5EF4-FFF2-40B4-BE49-F238E27FC236}">
                  <a16:creationId xmlns:a16="http://schemas.microsoft.com/office/drawing/2014/main" id="{7C9CFA14-116D-42DD-AF4C-B0D16758BDDC}"/>
                </a:ext>
              </a:extLst>
            </xdr:cNvPr>
            <xdr:cNvSpPr/>
          </xdr:nvSpPr>
          <xdr:spPr>
            <a:xfrm>
              <a:off x="4028534" y="6781812"/>
              <a:ext cx="1074260" cy="11806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77" name="Group 740">
              <a:extLst>
                <a:ext uri="{FF2B5EF4-FFF2-40B4-BE49-F238E27FC236}">
                  <a16:creationId xmlns:a16="http://schemas.microsoft.com/office/drawing/2014/main" id="{1A387637-2958-44B6-9E72-602A8DC9A758}"/>
                </a:ext>
              </a:extLst>
            </xdr:cNvPr>
            <xdr:cNvGrpSpPr>
              <a:grpSpLocks/>
            </xdr:cNvGrpSpPr>
          </xdr:nvGrpSpPr>
          <xdr:grpSpPr bwMode="auto">
            <a:xfrm rot="5400000">
              <a:off x="4159319" y="6634591"/>
              <a:ext cx="1133475" cy="1427934"/>
              <a:chOff x="4365454" y="8443842"/>
              <a:chExt cx="168436" cy="174988"/>
            </a:xfrm>
          </xdr:grpSpPr>
          <xdr:grpSp>
            <xdr:nvGrpSpPr>
              <xdr:cNvPr id="378" name="Group 160">
                <a:extLst>
                  <a:ext uri="{FF2B5EF4-FFF2-40B4-BE49-F238E27FC236}">
                    <a16:creationId xmlns:a16="http://schemas.microsoft.com/office/drawing/2014/main" id="{31565F3A-31D8-43BA-814F-2881F7F7617C}"/>
                  </a:ext>
                </a:extLst>
              </xdr:cNvPr>
              <xdr:cNvGrpSpPr>
                <a:grpSpLocks/>
              </xdr:cNvGrpSpPr>
            </xdr:nvGrpSpPr>
            <xdr:grpSpPr bwMode="auto">
              <a:xfrm>
                <a:off x="4365454" y="8449430"/>
                <a:ext cx="168436" cy="169400"/>
                <a:chOff x="967311" y="8951113"/>
                <a:chExt cx="914400" cy="651143"/>
              </a:xfrm>
            </xdr:grpSpPr>
            <xdr:sp macro="" textlink="">
              <xdr:nvSpPr>
                <xdr:cNvPr id="383" name="Flowchart: Collate 382">
                  <a:extLst>
                    <a:ext uri="{FF2B5EF4-FFF2-40B4-BE49-F238E27FC236}">
                      <a16:creationId xmlns:a16="http://schemas.microsoft.com/office/drawing/2014/main" id="{25712446-B260-44D9-B987-0E45AFAC491F}"/>
                    </a:ext>
                  </a:extLst>
                </xdr:cNvPr>
                <xdr:cNvSpPr/>
              </xdr:nvSpPr>
              <xdr:spPr>
                <a:xfrm rot="5400000">
                  <a:off x="1206326" y="8944327"/>
                  <a:ext cx="474399" cy="952450"/>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84" name="Straight Connector 383">
                  <a:extLst>
                    <a:ext uri="{FF2B5EF4-FFF2-40B4-BE49-F238E27FC236}">
                      <a16:creationId xmlns:a16="http://schemas.microsoft.com/office/drawing/2014/main" id="{3B29231C-ECDE-4277-BB29-E8BDF167B7DB}"/>
                    </a:ext>
                  </a:extLst>
                </xdr:cNvPr>
                <xdr:cNvCxnSpPr>
                  <a:stCxn id="383" idx="1"/>
                </xdr:cNvCxnSpPr>
              </xdr:nvCxnSpPr>
              <xdr:spPr>
                <a:xfrm flipH="1" flipV="1">
                  <a:off x="1424477" y="8961966"/>
                  <a:ext cx="0" cy="379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79" name="Group 739">
                <a:extLst>
                  <a:ext uri="{FF2B5EF4-FFF2-40B4-BE49-F238E27FC236}">
                    <a16:creationId xmlns:a16="http://schemas.microsoft.com/office/drawing/2014/main" id="{5097600B-982A-4F3E-9823-0B621169FBFC}"/>
                  </a:ext>
                </a:extLst>
              </xdr:cNvPr>
              <xdr:cNvGrpSpPr>
                <a:grpSpLocks/>
              </xdr:cNvGrpSpPr>
            </xdr:nvGrpSpPr>
            <xdr:grpSpPr bwMode="auto">
              <a:xfrm>
                <a:off x="4399948" y="8443842"/>
                <a:ext cx="105267" cy="148286"/>
                <a:chOff x="4399948" y="8443842"/>
                <a:chExt cx="105267" cy="148286"/>
              </a:xfrm>
            </xdr:grpSpPr>
            <xdr:cxnSp macro="">
              <xdr:nvCxnSpPr>
                <xdr:cNvPr id="380" name="Straight Connector 379">
                  <a:extLst>
                    <a:ext uri="{FF2B5EF4-FFF2-40B4-BE49-F238E27FC236}">
                      <a16:creationId xmlns:a16="http://schemas.microsoft.com/office/drawing/2014/main" id="{A91B3FFC-2918-46C7-8A17-6C18D293161A}"/>
                    </a:ext>
                  </a:extLst>
                </xdr:cNvPr>
                <xdr:cNvCxnSpPr/>
              </xdr:nvCxnSpPr>
              <xdr:spPr>
                <a:xfrm flipV="1">
                  <a:off x="4399948" y="8443842"/>
                  <a:ext cx="1052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2" name="Oval 381">
                  <a:extLst>
                    <a:ext uri="{FF2B5EF4-FFF2-40B4-BE49-F238E27FC236}">
                      <a16:creationId xmlns:a16="http://schemas.microsoft.com/office/drawing/2014/main" id="{38DC9B0D-9B15-456D-B10A-B3479FA04C4E}"/>
                    </a:ext>
                  </a:extLst>
                </xdr:cNvPr>
                <xdr:cNvSpPr/>
              </xdr:nvSpPr>
              <xdr:spPr>
                <a:xfrm>
                  <a:off x="4428613" y="8559216"/>
                  <a:ext cx="42107" cy="32912"/>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sp macro="" textlink="">
        <xdr:nvSpPr>
          <xdr:cNvPr id="373" name="Line 23">
            <a:extLst>
              <a:ext uri="{FF2B5EF4-FFF2-40B4-BE49-F238E27FC236}">
                <a16:creationId xmlns:a16="http://schemas.microsoft.com/office/drawing/2014/main" id="{EB0743A4-00F7-44CE-B479-8E96A2D53AE2}"/>
              </a:ext>
            </a:extLst>
          </xdr:cNvPr>
          <xdr:cNvSpPr>
            <a:spLocks noChangeShapeType="1"/>
          </xdr:cNvSpPr>
        </xdr:nvSpPr>
        <xdr:spPr bwMode="auto">
          <a:xfrm flipV="1">
            <a:off x="3067050" y="7934325"/>
            <a:ext cx="285751"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 name="Oval 374">
            <a:extLst>
              <a:ext uri="{FF2B5EF4-FFF2-40B4-BE49-F238E27FC236}">
                <a16:creationId xmlns:a16="http://schemas.microsoft.com/office/drawing/2014/main" id="{A1B15A74-7EDE-4D4F-95DA-DD1836DE46F5}"/>
              </a:ext>
            </a:extLst>
          </xdr:cNvPr>
          <xdr:cNvSpPr>
            <a:spLocks noChangeArrowheads="1"/>
          </xdr:cNvSpPr>
        </xdr:nvSpPr>
        <xdr:spPr bwMode="auto">
          <a:xfrm>
            <a:off x="2867025" y="8077200"/>
            <a:ext cx="23045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a:t>
            </a:r>
          </a:p>
        </xdr:txBody>
      </xdr:sp>
    </xdr:grpSp>
    <xdr:clientData/>
  </xdr:twoCellAnchor>
  <xdr:twoCellAnchor>
    <xdr:from>
      <xdr:col>3</xdr:col>
      <xdr:colOff>476253</xdr:colOff>
      <xdr:row>51</xdr:row>
      <xdr:rowOff>47464</xdr:rowOff>
    </xdr:from>
    <xdr:to>
      <xdr:col>4</xdr:col>
      <xdr:colOff>142874</xdr:colOff>
      <xdr:row>52</xdr:row>
      <xdr:rowOff>57150</xdr:rowOff>
    </xdr:to>
    <xdr:grpSp>
      <xdr:nvGrpSpPr>
        <xdr:cNvPr id="447" name="Group 446">
          <a:extLst>
            <a:ext uri="{FF2B5EF4-FFF2-40B4-BE49-F238E27FC236}">
              <a16:creationId xmlns:a16="http://schemas.microsoft.com/office/drawing/2014/main" id="{C12201AF-8FFE-4B94-9FFF-8E4E918E4648}"/>
            </a:ext>
          </a:extLst>
        </xdr:cNvPr>
        <xdr:cNvGrpSpPr/>
      </xdr:nvGrpSpPr>
      <xdr:grpSpPr>
        <a:xfrm>
          <a:off x="2305053" y="9915364"/>
          <a:ext cx="276221" cy="200186"/>
          <a:chOff x="4333876" y="8261897"/>
          <a:chExt cx="962013" cy="1176967"/>
        </a:xfrm>
      </xdr:grpSpPr>
      <xdr:grpSp>
        <xdr:nvGrpSpPr>
          <xdr:cNvPr id="448" name="Group 352">
            <a:extLst>
              <a:ext uri="{FF2B5EF4-FFF2-40B4-BE49-F238E27FC236}">
                <a16:creationId xmlns:a16="http://schemas.microsoft.com/office/drawing/2014/main" id="{38347006-3C8F-47AA-929A-0EA39965A793}"/>
              </a:ext>
            </a:extLst>
          </xdr:cNvPr>
          <xdr:cNvGrpSpPr>
            <a:grpSpLocks/>
          </xdr:cNvGrpSpPr>
        </xdr:nvGrpSpPr>
        <xdr:grpSpPr bwMode="auto">
          <a:xfrm>
            <a:off x="4333876" y="8261897"/>
            <a:ext cx="962013" cy="1176967"/>
            <a:chOff x="3633792" y="7089071"/>
            <a:chExt cx="1671571" cy="783243"/>
          </a:xfrm>
        </xdr:grpSpPr>
        <xdr:grpSp>
          <xdr:nvGrpSpPr>
            <xdr:cNvPr id="450" name="Group 750">
              <a:extLst>
                <a:ext uri="{FF2B5EF4-FFF2-40B4-BE49-F238E27FC236}">
                  <a16:creationId xmlns:a16="http://schemas.microsoft.com/office/drawing/2014/main" id="{87A9B95E-BF7C-421B-8E16-27B137A0E506}"/>
                </a:ext>
              </a:extLst>
            </xdr:cNvPr>
            <xdr:cNvGrpSpPr>
              <a:grpSpLocks/>
            </xdr:cNvGrpSpPr>
          </xdr:nvGrpSpPr>
          <xdr:grpSpPr bwMode="auto">
            <a:xfrm rot="-5400000">
              <a:off x="4077956" y="6644907"/>
              <a:ext cx="783243" cy="1671571"/>
              <a:chOff x="4012361" y="6781834"/>
              <a:chExt cx="1351202" cy="2104946"/>
            </a:xfrm>
          </xdr:grpSpPr>
          <xdr:sp macro="" textlink="">
            <xdr:nvSpPr>
              <xdr:cNvPr id="452" name="Rectangle 451">
                <a:extLst>
                  <a:ext uri="{FF2B5EF4-FFF2-40B4-BE49-F238E27FC236}">
                    <a16:creationId xmlns:a16="http://schemas.microsoft.com/office/drawing/2014/main" id="{50A50455-1BE3-476F-BF94-DBBA2E249C23}"/>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453" name="Group 740">
                <a:extLst>
                  <a:ext uri="{FF2B5EF4-FFF2-40B4-BE49-F238E27FC236}">
                    <a16:creationId xmlns:a16="http://schemas.microsoft.com/office/drawing/2014/main" id="{E2A57633-473E-4610-A717-0153EBB60A9F}"/>
                  </a:ext>
                </a:extLst>
              </xdr:cNvPr>
              <xdr:cNvGrpSpPr>
                <a:grpSpLocks/>
              </xdr:cNvGrpSpPr>
            </xdr:nvGrpSpPr>
            <xdr:grpSpPr bwMode="auto">
              <a:xfrm rot="5400000">
                <a:off x="4118781" y="6675414"/>
                <a:ext cx="1138361" cy="1351202"/>
                <a:chOff x="4365454" y="8453223"/>
                <a:chExt cx="169162" cy="165585"/>
              </a:xfrm>
            </xdr:grpSpPr>
            <xdr:grpSp>
              <xdr:nvGrpSpPr>
                <xdr:cNvPr id="454" name="Group 160">
                  <a:extLst>
                    <a:ext uri="{FF2B5EF4-FFF2-40B4-BE49-F238E27FC236}">
                      <a16:creationId xmlns:a16="http://schemas.microsoft.com/office/drawing/2014/main" id="{6ECA6C27-9207-44B8-9428-7DDC3D18B756}"/>
                    </a:ext>
                  </a:extLst>
                </xdr:cNvPr>
                <xdr:cNvGrpSpPr>
                  <a:grpSpLocks/>
                </xdr:cNvGrpSpPr>
              </xdr:nvGrpSpPr>
              <xdr:grpSpPr bwMode="auto">
                <a:xfrm>
                  <a:off x="4365454" y="8456221"/>
                  <a:ext cx="169162" cy="162587"/>
                  <a:chOff x="967311" y="8977295"/>
                  <a:chExt cx="918341" cy="624961"/>
                </a:xfrm>
              </xdr:grpSpPr>
              <xdr:sp macro="" textlink="">
                <xdr:nvSpPr>
                  <xdr:cNvPr id="458" name="Flowchart: Collate 457">
                    <a:extLst>
                      <a:ext uri="{FF2B5EF4-FFF2-40B4-BE49-F238E27FC236}">
                        <a16:creationId xmlns:a16="http://schemas.microsoft.com/office/drawing/2014/main" id="{C77ECF46-C45E-4281-B00D-66720D295971}"/>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60" name="Straight Connector 459">
                    <a:extLst>
                      <a:ext uri="{FF2B5EF4-FFF2-40B4-BE49-F238E27FC236}">
                        <a16:creationId xmlns:a16="http://schemas.microsoft.com/office/drawing/2014/main" id="{BA3BA324-B66A-4F66-B2E2-DF48A0815515}"/>
                      </a:ext>
                    </a:extLst>
                  </xdr:cNvPr>
                  <xdr:cNvCxnSpPr>
                    <a:stCxn id="457"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55" name="Group 739">
                  <a:extLst>
                    <a:ext uri="{FF2B5EF4-FFF2-40B4-BE49-F238E27FC236}">
                      <a16:creationId xmlns:a16="http://schemas.microsoft.com/office/drawing/2014/main" id="{4892638B-73BC-4ABE-A55B-8CBD957C7554}"/>
                    </a:ext>
                  </a:extLst>
                </xdr:cNvPr>
                <xdr:cNvGrpSpPr>
                  <a:grpSpLocks/>
                </xdr:cNvGrpSpPr>
              </xdr:nvGrpSpPr>
              <xdr:grpSpPr bwMode="auto">
                <a:xfrm>
                  <a:off x="4407744" y="8453223"/>
                  <a:ext cx="84581" cy="123172"/>
                  <a:chOff x="4407744" y="8453223"/>
                  <a:chExt cx="84581" cy="123172"/>
                </a:xfrm>
              </xdr:grpSpPr>
              <xdr:cxnSp macro="">
                <xdr:nvCxnSpPr>
                  <xdr:cNvPr id="456" name="Straight Connector 455">
                    <a:extLst>
                      <a:ext uri="{FF2B5EF4-FFF2-40B4-BE49-F238E27FC236}">
                        <a16:creationId xmlns:a16="http://schemas.microsoft.com/office/drawing/2014/main" id="{60C038F3-9B5A-4DF6-ADCE-4C1D5BAB503C}"/>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7" name="Oval 456">
                    <a:extLst>
                      <a:ext uri="{FF2B5EF4-FFF2-40B4-BE49-F238E27FC236}">
                        <a16:creationId xmlns:a16="http://schemas.microsoft.com/office/drawing/2014/main" id="{0451DD4A-B56A-4998-9D53-4A23822B150B}"/>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51" name="Straight Connector 450">
              <a:extLst>
                <a:ext uri="{FF2B5EF4-FFF2-40B4-BE49-F238E27FC236}">
                  <a16:creationId xmlns:a16="http://schemas.microsoft.com/office/drawing/2014/main" id="{AE2F20AD-FC34-45F6-96F8-90635A443049}"/>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49" name="Straight Connector 448">
            <a:extLst>
              <a:ext uri="{FF2B5EF4-FFF2-40B4-BE49-F238E27FC236}">
                <a16:creationId xmlns:a16="http://schemas.microsoft.com/office/drawing/2014/main" id="{34EA74BE-A1B3-40C3-ADBB-B83D64D53566}"/>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0</xdr:colOff>
      <xdr:row>48</xdr:row>
      <xdr:rowOff>0</xdr:rowOff>
    </xdr:from>
    <xdr:to>
      <xdr:col>8</xdr:col>
      <xdr:colOff>247650</xdr:colOff>
      <xdr:row>50</xdr:row>
      <xdr:rowOff>85725</xdr:rowOff>
    </xdr:to>
    <xdr:grpSp>
      <xdr:nvGrpSpPr>
        <xdr:cNvPr id="484" name="Group 483">
          <a:extLst>
            <a:ext uri="{FF2B5EF4-FFF2-40B4-BE49-F238E27FC236}">
              <a16:creationId xmlns:a16="http://schemas.microsoft.com/office/drawing/2014/main" id="{5584296E-B443-4152-93BC-C1B5C33F0C14}"/>
            </a:ext>
          </a:extLst>
        </xdr:cNvPr>
        <xdr:cNvGrpSpPr/>
      </xdr:nvGrpSpPr>
      <xdr:grpSpPr>
        <a:xfrm>
          <a:off x="4876800" y="9296400"/>
          <a:ext cx="247650" cy="466725"/>
          <a:chOff x="7572375" y="19707225"/>
          <a:chExt cx="1447800" cy="2667000"/>
        </a:xfrm>
      </xdr:grpSpPr>
      <xdr:cxnSp macro="">
        <xdr:nvCxnSpPr>
          <xdr:cNvPr id="485" name="Straight Connector 484">
            <a:extLst>
              <a:ext uri="{FF2B5EF4-FFF2-40B4-BE49-F238E27FC236}">
                <a16:creationId xmlns:a16="http://schemas.microsoft.com/office/drawing/2014/main" id="{C2AEAE32-471A-46E7-8150-F0F102E9078C}"/>
              </a:ext>
            </a:extLst>
          </xdr:cNvPr>
          <xdr:cNvCxnSpPr/>
        </xdr:nvCxnSpPr>
        <xdr:spPr>
          <a:xfrm flipH="1">
            <a:off x="8572500" y="21145500"/>
            <a:ext cx="9525" cy="1000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fLocksText="0">
        <xdr:nvSpPr>
          <xdr:cNvPr id="486" name="Oval 485" descr="P">
            <a:extLst>
              <a:ext uri="{FF2B5EF4-FFF2-40B4-BE49-F238E27FC236}">
                <a16:creationId xmlns:a16="http://schemas.microsoft.com/office/drawing/2014/main" id="{3E8135F2-7B4E-4E4D-A62B-11184740F64A}"/>
              </a:ext>
              <a:ext uri="{C183D7F6-B498-43B3-948B-1728B52AA6E4}">
                <adec:decorative xmlns:adec="http://schemas.microsoft.com/office/drawing/2017/decorative" val="0"/>
              </a:ext>
            </a:extLst>
          </xdr:cNvPr>
          <xdr:cNvSpPr/>
        </xdr:nvSpPr>
        <xdr:spPr>
          <a:xfrm>
            <a:off x="7572375" y="19707225"/>
            <a:ext cx="1447800" cy="14954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r>
              <a:rPr lang="en-US" sz="1100">
                <a:solidFill>
                  <a:schemeClr val="tx1"/>
                </a:solidFill>
              </a:rPr>
              <a:t>P</a:t>
            </a:r>
            <a:endParaRPr lang="en-BE" sz="1100">
              <a:solidFill>
                <a:schemeClr val="tx1"/>
              </a:solidFill>
            </a:endParaRPr>
          </a:p>
        </xdr:txBody>
      </xdr:sp>
      <xdr:cxnSp macro="">
        <xdr:nvCxnSpPr>
          <xdr:cNvPr id="487" name="Straight Connector 486">
            <a:extLst>
              <a:ext uri="{FF2B5EF4-FFF2-40B4-BE49-F238E27FC236}">
                <a16:creationId xmlns:a16="http://schemas.microsoft.com/office/drawing/2014/main" id="{1EEF6879-18BC-44F7-A09A-28952E149221}"/>
              </a:ext>
            </a:extLst>
          </xdr:cNvPr>
          <xdr:cNvCxnSpPr/>
        </xdr:nvCxnSpPr>
        <xdr:spPr>
          <a:xfrm flipH="1">
            <a:off x="8020050" y="21164550"/>
            <a:ext cx="9525" cy="1000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8" name="Rectangle 487">
            <a:extLst>
              <a:ext uri="{FF2B5EF4-FFF2-40B4-BE49-F238E27FC236}">
                <a16:creationId xmlns:a16="http://schemas.microsoft.com/office/drawing/2014/main" id="{D323717F-0347-4FBA-BB34-1639F11E80BC}"/>
              </a:ext>
            </a:extLst>
          </xdr:cNvPr>
          <xdr:cNvSpPr/>
        </xdr:nvSpPr>
        <xdr:spPr>
          <a:xfrm>
            <a:off x="8058150" y="21869400"/>
            <a:ext cx="495300" cy="5048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BE" sz="1100"/>
          </a:p>
        </xdr:txBody>
      </xdr:sp>
    </xdr:grpSp>
    <xdr:clientData/>
  </xdr:twoCellAnchor>
  <xdr:twoCellAnchor>
    <xdr:from>
      <xdr:col>4</xdr:col>
      <xdr:colOff>423780</xdr:colOff>
      <xdr:row>51</xdr:row>
      <xdr:rowOff>61995</xdr:rowOff>
    </xdr:from>
    <xdr:to>
      <xdr:col>4</xdr:col>
      <xdr:colOff>595391</xdr:colOff>
      <xdr:row>53</xdr:row>
      <xdr:rowOff>14366</xdr:rowOff>
    </xdr:to>
    <xdr:grpSp>
      <xdr:nvGrpSpPr>
        <xdr:cNvPr id="489" name="Group 488">
          <a:extLst>
            <a:ext uri="{FF2B5EF4-FFF2-40B4-BE49-F238E27FC236}">
              <a16:creationId xmlns:a16="http://schemas.microsoft.com/office/drawing/2014/main" id="{D0EA5BBE-122E-45F6-90F7-3BBB4BE71DC9}"/>
            </a:ext>
          </a:extLst>
        </xdr:cNvPr>
        <xdr:cNvGrpSpPr/>
      </xdr:nvGrpSpPr>
      <xdr:grpSpPr>
        <a:xfrm rot="5400000">
          <a:off x="2781300" y="10010775"/>
          <a:ext cx="333371" cy="171611"/>
          <a:chOff x="4333876" y="8261897"/>
          <a:chExt cx="962013" cy="1176967"/>
        </a:xfrm>
      </xdr:grpSpPr>
      <xdr:grpSp>
        <xdr:nvGrpSpPr>
          <xdr:cNvPr id="490" name="Group 352">
            <a:extLst>
              <a:ext uri="{FF2B5EF4-FFF2-40B4-BE49-F238E27FC236}">
                <a16:creationId xmlns:a16="http://schemas.microsoft.com/office/drawing/2014/main" id="{15B6D119-2057-4E2C-B01B-3F190262EA14}"/>
              </a:ext>
            </a:extLst>
          </xdr:cNvPr>
          <xdr:cNvGrpSpPr>
            <a:grpSpLocks/>
          </xdr:cNvGrpSpPr>
        </xdr:nvGrpSpPr>
        <xdr:grpSpPr bwMode="auto">
          <a:xfrm>
            <a:off x="4333876" y="8261897"/>
            <a:ext cx="962013" cy="1176967"/>
            <a:chOff x="3633792" y="7089071"/>
            <a:chExt cx="1671571" cy="783243"/>
          </a:xfrm>
        </xdr:grpSpPr>
        <xdr:grpSp>
          <xdr:nvGrpSpPr>
            <xdr:cNvPr id="492" name="Group 750">
              <a:extLst>
                <a:ext uri="{FF2B5EF4-FFF2-40B4-BE49-F238E27FC236}">
                  <a16:creationId xmlns:a16="http://schemas.microsoft.com/office/drawing/2014/main" id="{3E072C45-8B84-4102-B033-2678275D26E9}"/>
                </a:ext>
              </a:extLst>
            </xdr:cNvPr>
            <xdr:cNvGrpSpPr>
              <a:grpSpLocks/>
            </xdr:cNvGrpSpPr>
          </xdr:nvGrpSpPr>
          <xdr:grpSpPr bwMode="auto">
            <a:xfrm rot="-5400000">
              <a:off x="4077956" y="6644907"/>
              <a:ext cx="783243" cy="1671571"/>
              <a:chOff x="4012361" y="6781834"/>
              <a:chExt cx="1351202" cy="2104946"/>
            </a:xfrm>
          </xdr:grpSpPr>
          <xdr:sp macro="" textlink="">
            <xdr:nvSpPr>
              <xdr:cNvPr id="494" name="Rectangle 493">
                <a:extLst>
                  <a:ext uri="{FF2B5EF4-FFF2-40B4-BE49-F238E27FC236}">
                    <a16:creationId xmlns:a16="http://schemas.microsoft.com/office/drawing/2014/main" id="{C01538B8-2A44-4C50-AE11-D1319AB2B411}"/>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495" name="Group 740">
                <a:extLst>
                  <a:ext uri="{FF2B5EF4-FFF2-40B4-BE49-F238E27FC236}">
                    <a16:creationId xmlns:a16="http://schemas.microsoft.com/office/drawing/2014/main" id="{DE3A6008-DD23-4BDA-A96F-43B004677716}"/>
                  </a:ext>
                </a:extLst>
              </xdr:cNvPr>
              <xdr:cNvGrpSpPr>
                <a:grpSpLocks/>
              </xdr:cNvGrpSpPr>
            </xdr:nvGrpSpPr>
            <xdr:grpSpPr bwMode="auto">
              <a:xfrm rot="5400000">
                <a:off x="4118781" y="6675414"/>
                <a:ext cx="1138361" cy="1351202"/>
                <a:chOff x="4365454" y="8453223"/>
                <a:chExt cx="169162" cy="165585"/>
              </a:xfrm>
            </xdr:grpSpPr>
            <xdr:grpSp>
              <xdr:nvGrpSpPr>
                <xdr:cNvPr id="496" name="Group 160">
                  <a:extLst>
                    <a:ext uri="{FF2B5EF4-FFF2-40B4-BE49-F238E27FC236}">
                      <a16:creationId xmlns:a16="http://schemas.microsoft.com/office/drawing/2014/main" id="{1E9BCA0F-083B-4DA0-BC2F-85491AC7614E}"/>
                    </a:ext>
                  </a:extLst>
                </xdr:cNvPr>
                <xdr:cNvGrpSpPr>
                  <a:grpSpLocks/>
                </xdr:cNvGrpSpPr>
              </xdr:nvGrpSpPr>
              <xdr:grpSpPr bwMode="auto">
                <a:xfrm>
                  <a:off x="4365454" y="8456221"/>
                  <a:ext cx="169162" cy="162587"/>
                  <a:chOff x="967311" y="8977295"/>
                  <a:chExt cx="918341" cy="624961"/>
                </a:xfrm>
              </xdr:grpSpPr>
              <xdr:sp macro="" textlink="">
                <xdr:nvSpPr>
                  <xdr:cNvPr id="500" name="Flowchart: Collate 499">
                    <a:extLst>
                      <a:ext uri="{FF2B5EF4-FFF2-40B4-BE49-F238E27FC236}">
                        <a16:creationId xmlns:a16="http://schemas.microsoft.com/office/drawing/2014/main" id="{2D71CB1A-A985-4353-BF17-9754C75EDA09}"/>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501" name="Straight Connector 500">
                    <a:extLst>
                      <a:ext uri="{FF2B5EF4-FFF2-40B4-BE49-F238E27FC236}">
                        <a16:creationId xmlns:a16="http://schemas.microsoft.com/office/drawing/2014/main" id="{57663DAD-63FF-4780-8ABD-C40F4764C4F3}"/>
                      </a:ext>
                    </a:extLst>
                  </xdr:cNvPr>
                  <xdr:cNvCxnSpPr>
                    <a:stCxn id="499"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97" name="Group 739">
                  <a:extLst>
                    <a:ext uri="{FF2B5EF4-FFF2-40B4-BE49-F238E27FC236}">
                      <a16:creationId xmlns:a16="http://schemas.microsoft.com/office/drawing/2014/main" id="{2DF6FCE7-A414-4D89-9181-C0EB31E6EEDA}"/>
                    </a:ext>
                  </a:extLst>
                </xdr:cNvPr>
                <xdr:cNvGrpSpPr>
                  <a:grpSpLocks/>
                </xdr:cNvGrpSpPr>
              </xdr:nvGrpSpPr>
              <xdr:grpSpPr bwMode="auto">
                <a:xfrm>
                  <a:off x="4407744" y="8453223"/>
                  <a:ext cx="84581" cy="123172"/>
                  <a:chOff x="4407744" y="8453223"/>
                  <a:chExt cx="84581" cy="123172"/>
                </a:xfrm>
              </xdr:grpSpPr>
              <xdr:cxnSp macro="">
                <xdr:nvCxnSpPr>
                  <xdr:cNvPr id="498" name="Straight Connector 497">
                    <a:extLst>
                      <a:ext uri="{FF2B5EF4-FFF2-40B4-BE49-F238E27FC236}">
                        <a16:creationId xmlns:a16="http://schemas.microsoft.com/office/drawing/2014/main" id="{41D79C2B-9201-45DD-A6D9-174C639C418B}"/>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9" name="Oval 498">
                    <a:extLst>
                      <a:ext uri="{FF2B5EF4-FFF2-40B4-BE49-F238E27FC236}">
                        <a16:creationId xmlns:a16="http://schemas.microsoft.com/office/drawing/2014/main" id="{2FCCB04C-C4C0-474A-A362-8D2A27CAB960}"/>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93" name="Straight Connector 492">
              <a:extLst>
                <a:ext uri="{FF2B5EF4-FFF2-40B4-BE49-F238E27FC236}">
                  <a16:creationId xmlns:a16="http://schemas.microsoft.com/office/drawing/2014/main" id="{E6526406-A173-4C13-A220-150DD3605E1D}"/>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91" name="Straight Connector 490">
            <a:extLst>
              <a:ext uri="{FF2B5EF4-FFF2-40B4-BE49-F238E27FC236}">
                <a16:creationId xmlns:a16="http://schemas.microsoft.com/office/drawing/2014/main" id="{932B1C08-F084-4557-8953-96B9BC6E6CFF}"/>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68</xdr:col>
      <xdr:colOff>76200</xdr:colOff>
      <xdr:row>17</xdr:row>
      <xdr:rowOff>114300</xdr:rowOff>
    </xdr:from>
    <xdr:to>
      <xdr:col>83</xdr:col>
      <xdr:colOff>0</xdr:colOff>
      <xdr:row>17</xdr:row>
      <xdr:rowOff>114300</xdr:rowOff>
    </xdr:to>
    <xdr:sp macro="" textlink="">
      <xdr:nvSpPr>
        <xdr:cNvPr id="544177" name="Line 23">
          <a:extLst>
            <a:ext uri="{FF2B5EF4-FFF2-40B4-BE49-F238E27FC236}">
              <a16:creationId xmlns:a16="http://schemas.microsoft.com/office/drawing/2014/main" id="{FFC42259-0E18-401F-B616-3F40B5746E2A}"/>
            </a:ext>
          </a:extLst>
        </xdr:cNvPr>
        <xdr:cNvSpPr>
          <a:spLocks noChangeShapeType="1"/>
        </xdr:cNvSpPr>
      </xdr:nvSpPr>
      <xdr:spPr bwMode="auto">
        <a:xfrm>
          <a:off x="7848600" y="2219325"/>
          <a:ext cx="1638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87630</xdr:colOff>
      <xdr:row>18</xdr:row>
      <xdr:rowOff>0</xdr:rowOff>
    </xdr:from>
    <xdr:to>
      <xdr:col>102</xdr:col>
      <xdr:colOff>76201</xdr:colOff>
      <xdr:row>18</xdr:row>
      <xdr:rowOff>1</xdr:rowOff>
    </xdr:to>
    <xdr:cxnSp macro="">
      <xdr:nvCxnSpPr>
        <xdr:cNvPr id="3" name="Straight Connector 2">
          <a:extLst>
            <a:ext uri="{FF2B5EF4-FFF2-40B4-BE49-F238E27FC236}">
              <a16:creationId xmlns:a16="http://schemas.microsoft.com/office/drawing/2014/main" id="{E15922A7-3D91-4BD4-A850-C8127316A521}"/>
            </a:ext>
          </a:extLst>
        </xdr:cNvPr>
        <xdr:cNvCxnSpPr/>
      </xdr:nvCxnSpPr>
      <xdr:spPr>
        <a:xfrm>
          <a:off x="9582150" y="2228850"/>
          <a:ext cx="21526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9525</xdr:rowOff>
    </xdr:from>
    <xdr:to>
      <xdr:col>33</xdr:col>
      <xdr:colOff>38100</xdr:colOff>
      <xdr:row>19</xdr:row>
      <xdr:rowOff>38100</xdr:rowOff>
    </xdr:to>
    <xdr:grpSp>
      <xdr:nvGrpSpPr>
        <xdr:cNvPr id="544179" name="Group 355">
          <a:extLst>
            <a:ext uri="{FF2B5EF4-FFF2-40B4-BE49-F238E27FC236}">
              <a16:creationId xmlns:a16="http://schemas.microsoft.com/office/drawing/2014/main" id="{E8000465-8B6F-4496-978E-338DA54F3670}"/>
            </a:ext>
          </a:extLst>
        </xdr:cNvPr>
        <xdr:cNvGrpSpPr>
          <a:grpSpLocks/>
        </xdr:cNvGrpSpPr>
      </xdr:nvGrpSpPr>
      <xdr:grpSpPr bwMode="auto">
        <a:xfrm>
          <a:off x="333375" y="1434465"/>
          <a:ext cx="3476625" cy="1064895"/>
          <a:chOff x="295275" y="1371600"/>
          <a:chExt cx="3933825" cy="1019175"/>
        </a:xfrm>
      </xdr:grpSpPr>
      <xdr:sp macro="" textlink="">
        <xdr:nvSpPr>
          <xdr:cNvPr id="544396" name="Freeform 14">
            <a:extLst>
              <a:ext uri="{FF2B5EF4-FFF2-40B4-BE49-F238E27FC236}">
                <a16:creationId xmlns:a16="http://schemas.microsoft.com/office/drawing/2014/main" id="{6D930DC1-B623-4483-8AA1-4A2B8AB4DECD}"/>
              </a:ext>
            </a:extLst>
          </xdr:cNvPr>
          <xdr:cNvSpPr>
            <a:spLocks/>
          </xdr:cNvSpPr>
        </xdr:nvSpPr>
        <xdr:spPr bwMode="auto">
          <a:xfrm>
            <a:off x="3429000" y="181927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97" name="Freeform 15">
            <a:extLst>
              <a:ext uri="{FF2B5EF4-FFF2-40B4-BE49-F238E27FC236}">
                <a16:creationId xmlns:a16="http://schemas.microsoft.com/office/drawing/2014/main" id="{D1522993-4697-4217-AC7A-9FCE671B1DE2}"/>
              </a:ext>
            </a:extLst>
          </xdr:cNvPr>
          <xdr:cNvSpPr>
            <a:spLocks/>
          </xdr:cNvSpPr>
        </xdr:nvSpPr>
        <xdr:spPr bwMode="auto">
          <a:xfrm>
            <a:off x="3457575" y="1943100"/>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98" name="Line 16">
            <a:extLst>
              <a:ext uri="{FF2B5EF4-FFF2-40B4-BE49-F238E27FC236}">
                <a16:creationId xmlns:a16="http://schemas.microsoft.com/office/drawing/2014/main" id="{59FFAEA5-7033-427C-879F-AE5F2D1A0023}"/>
              </a:ext>
            </a:extLst>
          </xdr:cNvPr>
          <xdr:cNvSpPr>
            <a:spLocks noChangeShapeType="1"/>
          </xdr:cNvSpPr>
        </xdr:nvSpPr>
        <xdr:spPr bwMode="auto">
          <a:xfrm>
            <a:off x="3552825" y="22288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99" name="Line 21">
            <a:extLst>
              <a:ext uri="{FF2B5EF4-FFF2-40B4-BE49-F238E27FC236}">
                <a16:creationId xmlns:a16="http://schemas.microsoft.com/office/drawing/2014/main" id="{0690A9C3-C420-4F31-B36D-3F47D147D6F7}"/>
              </a:ext>
            </a:extLst>
          </xdr:cNvPr>
          <xdr:cNvSpPr>
            <a:spLocks noChangeShapeType="1"/>
          </xdr:cNvSpPr>
        </xdr:nvSpPr>
        <xdr:spPr bwMode="auto">
          <a:xfrm>
            <a:off x="3533776" y="1981200"/>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4400" name="Group 350">
            <a:extLst>
              <a:ext uri="{FF2B5EF4-FFF2-40B4-BE49-F238E27FC236}">
                <a16:creationId xmlns:a16="http://schemas.microsoft.com/office/drawing/2014/main" id="{24895467-DAEB-459F-8978-45F03C80FF84}"/>
              </a:ext>
            </a:extLst>
          </xdr:cNvPr>
          <xdr:cNvGrpSpPr>
            <a:grpSpLocks/>
          </xdr:cNvGrpSpPr>
        </xdr:nvGrpSpPr>
        <xdr:grpSpPr bwMode="auto">
          <a:xfrm>
            <a:off x="295275" y="1371600"/>
            <a:ext cx="3136282" cy="857250"/>
            <a:chOff x="703791" y="844550"/>
            <a:chExt cx="3136282" cy="857250"/>
          </a:xfrm>
        </xdr:grpSpPr>
        <xdr:grpSp>
          <xdr:nvGrpSpPr>
            <xdr:cNvPr id="544401" name="Group 615">
              <a:extLst>
                <a:ext uri="{FF2B5EF4-FFF2-40B4-BE49-F238E27FC236}">
                  <a16:creationId xmlns:a16="http://schemas.microsoft.com/office/drawing/2014/main" id="{C81A98C4-A969-4850-939B-46C5CD0F6F51}"/>
                </a:ext>
              </a:extLst>
            </xdr:cNvPr>
            <xdr:cNvGrpSpPr>
              <a:grpSpLocks/>
            </xdr:cNvGrpSpPr>
          </xdr:nvGrpSpPr>
          <xdr:grpSpPr bwMode="auto">
            <a:xfrm>
              <a:off x="1608667" y="844550"/>
              <a:ext cx="722542" cy="615950"/>
              <a:chOff x="1608667" y="844550"/>
              <a:chExt cx="722542" cy="615950"/>
            </a:xfrm>
          </xdr:grpSpPr>
          <xdr:sp macro="" textlink="">
            <xdr:nvSpPr>
              <xdr:cNvPr id="12" name="Oval 22">
                <a:extLst>
                  <a:ext uri="{FF2B5EF4-FFF2-40B4-BE49-F238E27FC236}">
                    <a16:creationId xmlns:a16="http://schemas.microsoft.com/office/drawing/2014/main" id="{38969880-AE11-45FF-8CA0-D072F83385BA}"/>
                  </a:ext>
                </a:extLst>
              </xdr:cNvPr>
              <xdr:cNvSpPr>
                <a:spLocks noChangeArrowheads="1"/>
              </xdr:cNvSpPr>
            </xdr:nvSpPr>
            <xdr:spPr bwMode="auto">
              <a:xfrm>
                <a:off x="2094102" y="844550"/>
                <a:ext cx="237107"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a:t>
                </a:r>
              </a:p>
            </xdr:txBody>
          </xdr:sp>
          <xdr:sp macro="" textlink="">
            <xdr:nvSpPr>
              <xdr:cNvPr id="544404" name="Line 28">
                <a:extLst>
                  <a:ext uri="{FF2B5EF4-FFF2-40B4-BE49-F238E27FC236}">
                    <a16:creationId xmlns:a16="http://schemas.microsoft.com/office/drawing/2014/main" id="{3AF25516-C7D4-4EAF-AE86-5B678EDA124D}"/>
                  </a:ext>
                </a:extLst>
              </xdr:cNvPr>
              <xdr:cNvSpPr>
                <a:spLocks noChangeShapeType="1"/>
              </xdr:cNvSpPr>
            </xdr:nvSpPr>
            <xdr:spPr bwMode="auto">
              <a:xfrm flipH="1">
                <a:off x="1608667" y="1040342"/>
                <a:ext cx="524933" cy="4201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 name="Rectangle 10">
              <a:extLst>
                <a:ext uri="{FF2B5EF4-FFF2-40B4-BE49-F238E27FC236}">
                  <a16:creationId xmlns:a16="http://schemas.microsoft.com/office/drawing/2014/main" id="{743CC3CF-DF7F-486D-B159-88C4844E73F8}"/>
                </a:ext>
              </a:extLst>
            </xdr:cNvPr>
            <xdr:cNvSpPr/>
          </xdr:nvSpPr>
          <xdr:spPr>
            <a:xfrm>
              <a:off x="703791" y="1463675"/>
              <a:ext cx="3136282"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clientData/>
  </xdr:twoCellAnchor>
  <xdr:twoCellAnchor>
    <xdr:from>
      <xdr:col>102</xdr:col>
      <xdr:colOff>76200</xdr:colOff>
      <xdr:row>15</xdr:row>
      <xdr:rowOff>19050</xdr:rowOff>
    </xdr:from>
    <xdr:to>
      <xdr:col>103</xdr:col>
      <xdr:colOff>38100</xdr:colOff>
      <xdr:row>18</xdr:row>
      <xdr:rowOff>95250</xdr:rowOff>
    </xdr:to>
    <xdr:sp macro="" textlink="">
      <xdr:nvSpPr>
        <xdr:cNvPr id="544180" name="Freeform 275">
          <a:extLst>
            <a:ext uri="{FF2B5EF4-FFF2-40B4-BE49-F238E27FC236}">
              <a16:creationId xmlns:a16="http://schemas.microsoft.com/office/drawing/2014/main" id="{D76505E8-4D46-46B9-B319-E2FB4AB5C618}"/>
            </a:ext>
          </a:extLst>
        </xdr:cNvPr>
        <xdr:cNvSpPr>
          <a:spLocks/>
        </xdr:cNvSpPr>
      </xdr:nvSpPr>
      <xdr:spPr bwMode="auto">
        <a:xfrm>
          <a:off x="11734800" y="187642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47625</xdr:colOff>
      <xdr:row>17</xdr:row>
      <xdr:rowOff>0</xdr:rowOff>
    </xdr:from>
    <xdr:to>
      <xdr:col>111</xdr:col>
      <xdr:colOff>47625</xdr:colOff>
      <xdr:row>17</xdr:row>
      <xdr:rowOff>0</xdr:rowOff>
    </xdr:to>
    <xdr:sp macro="" textlink="">
      <xdr:nvSpPr>
        <xdr:cNvPr id="544181" name="Line 278">
          <a:extLst>
            <a:ext uri="{FF2B5EF4-FFF2-40B4-BE49-F238E27FC236}">
              <a16:creationId xmlns:a16="http://schemas.microsoft.com/office/drawing/2014/main" id="{45AF35BE-1FBC-4751-95B6-BBFAF8CA893B}"/>
            </a:ext>
          </a:extLst>
        </xdr:cNvPr>
        <xdr:cNvSpPr>
          <a:spLocks noChangeShapeType="1"/>
        </xdr:cNvSpPr>
      </xdr:nvSpPr>
      <xdr:spPr bwMode="auto">
        <a:xfrm>
          <a:off x="11934825" y="210502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69</xdr:col>
      <xdr:colOff>1905</xdr:colOff>
      <xdr:row>55</xdr:row>
      <xdr:rowOff>38099</xdr:rowOff>
    </xdr:from>
    <xdr:to>
      <xdr:col>77</xdr:col>
      <xdr:colOff>66745</xdr:colOff>
      <xdr:row>58</xdr:row>
      <xdr:rowOff>91856</xdr:rowOff>
    </xdr:to>
    <xdr:sp macro="" textlink="">
      <xdr:nvSpPr>
        <xdr:cNvPr id="16" name="TextBox 15">
          <a:extLst>
            <a:ext uri="{FF2B5EF4-FFF2-40B4-BE49-F238E27FC236}">
              <a16:creationId xmlns:a16="http://schemas.microsoft.com/office/drawing/2014/main" id="{307DE2AE-4204-4673-8305-4AA1FF77F5AD}"/>
            </a:ext>
          </a:extLst>
        </xdr:cNvPr>
        <xdr:cNvSpPr txBox="1"/>
      </xdr:nvSpPr>
      <xdr:spPr bwMode="auto">
        <a:xfrm>
          <a:off x="8234363" y="6586537"/>
          <a:ext cx="1000125" cy="414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r>
            <a:rPr lang="en-US" sz="800" baseline="0">
              <a:latin typeface="Trebuchet MS" panose="020B0603020202020204" pitchFamily="34" charset="0"/>
            </a:rPr>
            <a:t>onderwater-</a:t>
          </a:r>
        </a:p>
        <a:p>
          <a:r>
            <a:rPr lang="en-US" sz="800" baseline="0">
              <a:latin typeface="Trebuchet MS" panose="020B0603020202020204" pitchFamily="34" charset="0"/>
            </a:rPr>
            <a:t>pomp 1</a:t>
          </a:r>
        </a:p>
      </xdr:txBody>
    </xdr:sp>
    <xdr:clientData/>
  </xdr:twoCellAnchor>
  <xdr:oneCellAnchor>
    <xdr:from>
      <xdr:col>2</xdr:col>
      <xdr:colOff>87629</xdr:colOff>
      <xdr:row>5</xdr:row>
      <xdr:rowOff>57150</xdr:rowOff>
    </xdr:from>
    <xdr:ext cx="2779127" cy="609599"/>
    <xdr:sp macro="" textlink="">
      <xdr:nvSpPr>
        <xdr:cNvPr id="17" name="TextBox 16">
          <a:extLst>
            <a:ext uri="{FF2B5EF4-FFF2-40B4-BE49-F238E27FC236}">
              <a16:creationId xmlns:a16="http://schemas.microsoft.com/office/drawing/2014/main" id="{0759190D-5539-40B2-9085-1807984338FD}"/>
            </a:ext>
          </a:extLst>
        </xdr:cNvPr>
        <xdr:cNvSpPr txBox="1"/>
      </xdr:nvSpPr>
      <xdr:spPr>
        <a:xfrm>
          <a:off x="333374" y="652463"/>
          <a:ext cx="2771775" cy="609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Het hoogste punt van het leidingsysteem aan de zuigzijde  van de bovengrondse pomp dient zich minder dan 1m boven de  ingang  </a:t>
          </a:r>
          <a:r>
            <a:rPr lang="en-US" sz="800" i="0" baseline="0">
              <a:latin typeface="Trebuchet MS" panose="020B0603020202020204" pitchFamily="34" charset="0"/>
            </a:rPr>
            <a:t>van de pomp te </a:t>
          </a:r>
          <a:r>
            <a:rPr lang="en-US" sz="800" baseline="0">
              <a:latin typeface="Trebuchet MS" panose="020B0603020202020204" pitchFamily="34" charset="0"/>
            </a:rPr>
            <a:t>situeren</a:t>
          </a:r>
          <a:r>
            <a:rPr lang="en-US" sz="800" baseline="0">
              <a:latin typeface="Arial" pitchFamily="34" charset="0"/>
            </a:rPr>
            <a:t>. </a:t>
          </a:r>
        </a:p>
      </xdr:txBody>
    </xdr:sp>
    <xdr:clientData/>
  </xdr:oneCellAnchor>
  <xdr:twoCellAnchor>
    <xdr:from>
      <xdr:col>84</xdr:col>
      <xdr:colOff>0</xdr:colOff>
      <xdr:row>26</xdr:row>
      <xdr:rowOff>9525</xdr:rowOff>
    </xdr:from>
    <xdr:to>
      <xdr:col>85</xdr:col>
      <xdr:colOff>95250</xdr:colOff>
      <xdr:row>28</xdr:row>
      <xdr:rowOff>114300</xdr:rowOff>
    </xdr:to>
    <xdr:sp macro="" textlink="">
      <xdr:nvSpPr>
        <xdr:cNvPr id="544184" name="Line 23">
          <a:extLst>
            <a:ext uri="{FF2B5EF4-FFF2-40B4-BE49-F238E27FC236}">
              <a16:creationId xmlns:a16="http://schemas.microsoft.com/office/drawing/2014/main" id="{D022B03B-DF5B-41B5-B502-EA77A0F9BD6D}"/>
            </a:ext>
          </a:extLst>
        </xdr:cNvPr>
        <xdr:cNvSpPr>
          <a:spLocks noChangeShapeType="1"/>
        </xdr:cNvSpPr>
      </xdr:nvSpPr>
      <xdr:spPr bwMode="auto">
        <a:xfrm flipV="1">
          <a:off x="9601200" y="3228975"/>
          <a:ext cx="20955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36195</xdr:colOff>
      <xdr:row>28</xdr:row>
      <xdr:rowOff>76200</xdr:rowOff>
    </xdr:from>
    <xdr:to>
      <xdr:col>84</xdr:col>
      <xdr:colOff>36195</xdr:colOff>
      <xdr:row>30</xdr:row>
      <xdr:rowOff>73025</xdr:rowOff>
    </xdr:to>
    <xdr:sp macro="" textlink="">
      <xdr:nvSpPr>
        <xdr:cNvPr id="36" name="Oval 1">
          <a:extLst>
            <a:ext uri="{FF2B5EF4-FFF2-40B4-BE49-F238E27FC236}">
              <a16:creationId xmlns:a16="http://schemas.microsoft.com/office/drawing/2014/main" id="{36812610-50AE-485E-86CA-9EB08CFE9A74}"/>
            </a:ext>
          </a:extLst>
        </xdr:cNvPr>
        <xdr:cNvSpPr>
          <a:spLocks noChangeArrowheads="1"/>
        </xdr:cNvSpPr>
      </xdr:nvSpPr>
      <xdr:spPr bwMode="auto">
        <a:xfrm>
          <a:off x="9401175" y="3543300"/>
          <a:ext cx="228600" cy="24447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84</xdr:col>
      <xdr:colOff>26670</xdr:colOff>
      <xdr:row>16</xdr:row>
      <xdr:rowOff>0</xdr:rowOff>
    </xdr:from>
    <xdr:to>
      <xdr:col>103</xdr:col>
      <xdr:colOff>47648</xdr:colOff>
      <xdr:row>16</xdr:row>
      <xdr:rowOff>1</xdr:rowOff>
    </xdr:to>
    <xdr:cxnSp macro="">
      <xdr:nvCxnSpPr>
        <xdr:cNvPr id="37" name="Straight Connector 36">
          <a:extLst>
            <a:ext uri="{FF2B5EF4-FFF2-40B4-BE49-F238E27FC236}">
              <a16:creationId xmlns:a16="http://schemas.microsoft.com/office/drawing/2014/main" id="{73622031-E0FA-47CD-B4D9-B0C842073F5D}"/>
            </a:ext>
          </a:extLst>
        </xdr:cNvPr>
        <xdr:cNvCxnSpPr/>
      </xdr:nvCxnSpPr>
      <xdr:spPr>
        <a:xfrm>
          <a:off x="9610725" y="1981200"/>
          <a:ext cx="22098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28575</xdr:colOff>
      <xdr:row>16</xdr:row>
      <xdr:rowOff>0</xdr:rowOff>
    </xdr:from>
    <xdr:to>
      <xdr:col>83</xdr:col>
      <xdr:colOff>104775</xdr:colOff>
      <xdr:row>19</xdr:row>
      <xdr:rowOff>66675</xdr:rowOff>
    </xdr:to>
    <xdr:sp macro="" textlink="">
      <xdr:nvSpPr>
        <xdr:cNvPr id="544187" name="Freeform 15">
          <a:extLst>
            <a:ext uri="{FF2B5EF4-FFF2-40B4-BE49-F238E27FC236}">
              <a16:creationId xmlns:a16="http://schemas.microsoft.com/office/drawing/2014/main" id="{F2C6CC9C-5696-4168-A11B-6BAD0DCE3782}"/>
            </a:ext>
          </a:extLst>
        </xdr:cNvPr>
        <xdr:cNvSpPr>
          <a:spLocks/>
        </xdr:cNvSpPr>
      </xdr:nvSpPr>
      <xdr:spPr bwMode="auto">
        <a:xfrm>
          <a:off x="9515475" y="1981200"/>
          <a:ext cx="76200" cy="438150"/>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17</xdr:row>
      <xdr:rowOff>0</xdr:rowOff>
    </xdr:from>
    <xdr:to>
      <xdr:col>12</xdr:col>
      <xdr:colOff>28575</xdr:colOff>
      <xdr:row>55</xdr:row>
      <xdr:rowOff>66675</xdr:rowOff>
    </xdr:to>
    <xdr:grpSp>
      <xdr:nvGrpSpPr>
        <xdr:cNvPr id="544188" name="Group 329">
          <a:extLst>
            <a:ext uri="{FF2B5EF4-FFF2-40B4-BE49-F238E27FC236}">
              <a16:creationId xmlns:a16="http://schemas.microsoft.com/office/drawing/2014/main" id="{8B8FF07D-CF4D-4F74-AEAB-876D10990675}"/>
            </a:ext>
          </a:extLst>
        </xdr:cNvPr>
        <xdr:cNvGrpSpPr>
          <a:grpSpLocks/>
        </xdr:cNvGrpSpPr>
      </xdr:nvGrpSpPr>
      <xdr:grpSpPr bwMode="auto">
        <a:xfrm>
          <a:off x="285750" y="2202180"/>
          <a:ext cx="1114425" cy="4989195"/>
          <a:chOff x="1857375" y="26660475"/>
          <a:chExt cx="1114425" cy="4772025"/>
        </a:xfrm>
      </xdr:grpSpPr>
      <xdr:sp macro="" textlink="">
        <xdr:nvSpPr>
          <xdr:cNvPr id="40" name="Oval 18">
            <a:extLst>
              <a:ext uri="{FF2B5EF4-FFF2-40B4-BE49-F238E27FC236}">
                <a16:creationId xmlns:a16="http://schemas.microsoft.com/office/drawing/2014/main" id="{E4E47C2A-9DB6-4F94-9A16-34CB5AE93AFE}"/>
              </a:ext>
            </a:extLst>
          </xdr:cNvPr>
          <xdr:cNvSpPr>
            <a:spLocks noChangeArrowheads="1"/>
          </xdr:cNvSpPr>
        </xdr:nvSpPr>
        <xdr:spPr bwMode="auto">
          <a:xfrm>
            <a:off x="1857375" y="3110865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A</a:t>
            </a:r>
          </a:p>
        </xdr:txBody>
      </xdr:sp>
      <xdr:grpSp>
        <xdr:nvGrpSpPr>
          <xdr:cNvPr id="544381" name="Group 357">
            <a:extLst>
              <a:ext uri="{FF2B5EF4-FFF2-40B4-BE49-F238E27FC236}">
                <a16:creationId xmlns:a16="http://schemas.microsoft.com/office/drawing/2014/main" id="{D96AEA7C-A2EA-42B2-B6B2-A94106EFC3BC}"/>
              </a:ext>
            </a:extLst>
          </xdr:cNvPr>
          <xdr:cNvGrpSpPr>
            <a:grpSpLocks/>
          </xdr:cNvGrpSpPr>
        </xdr:nvGrpSpPr>
        <xdr:grpSpPr bwMode="auto">
          <a:xfrm>
            <a:off x="2076449" y="26660466"/>
            <a:ext cx="895351" cy="4772008"/>
            <a:chOff x="2076449" y="26660466"/>
            <a:chExt cx="895351" cy="4772008"/>
          </a:xfrm>
        </xdr:grpSpPr>
        <xdr:grpSp>
          <xdr:nvGrpSpPr>
            <xdr:cNvPr id="544382" name="Group 106">
              <a:extLst>
                <a:ext uri="{FF2B5EF4-FFF2-40B4-BE49-F238E27FC236}">
                  <a16:creationId xmlns:a16="http://schemas.microsoft.com/office/drawing/2014/main" id="{52536352-FEC4-45B1-BADA-6F530B393422}"/>
                </a:ext>
              </a:extLst>
            </xdr:cNvPr>
            <xdr:cNvGrpSpPr>
              <a:grpSpLocks/>
            </xdr:cNvGrpSpPr>
          </xdr:nvGrpSpPr>
          <xdr:grpSpPr bwMode="auto">
            <a:xfrm>
              <a:off x="2286000" y="26660466"/>
              <a:ext cx="276225" cy="4772008"/>
              <a:chOff x="2337025" y="1966228"/>
              <a:chExt cx="269421" cy="4692485"/>
            </a:xfrm>
          </xdr:grpSpPr>
          <xdr:grpSp>
            <xdr:nvGrpSpPr>
              <xdr:cNvPr id="544386" name="Group 208">
                <a:extLst>
                  <a:ext uri="{FF2B5EF4-FFF2-40B4-BE49-F238E27FC236}">
                    <a16:creationId xmlns:a16="http://schemas.microsoft.com/office/drawing/2014/main" id="{D180B358-590F-44E4-B477-60032A8D13FD}"/>
                  </a:ext>
                </a:extLst>
              </xdr:cNvPr>
              <xdr:cNvGrpSpPr>
                <a:grpSpLocks/>
              </xdr:cNvGrpSpPr>
            </xdr:nvGrpSpPr>
            <xdr:grpSpPr bwMode="auto">
              <a:xfrm>
                <a:off x="2337025" y="1966228"/>
                <a:ext cx="269421" cy="4692485"/>
                <a:chOff x="847727" y="1618965"/>
                <a:chExt cx="269422" cy="4774142"/>
              </a:xfrm>
            </xdr:grpSpPr>
            <xdr:sp macro="" textlink="">
              <xdr:nvSpPr>
                <xdr:cNvPr id="544388" name="Freeform 78">
                  <a:extLst>
                    <a:ext uri="{FF2B5EF4-FFF2-40B4-BE49-F238E27FC236}">
                      <a16:creationId xmlns:a16="http://schemas.microsoft.com/office/drawing/2014/main" id="{E14952D3-F619-42A9-BC5D-5AB3D0FC1315}"/>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89" name="Arc 84">
                  <a:extLst>
                    <a:ext uri="{FF2B5EF4-FFF2-40B4-BE49-F238E27FC236}">
                      <a16:creationId xmlns:a16="http://schemas.microsoft.com/office/drawing/2014/main" id="{A6F4AAE2-B830-418C-A41A-9A9307695C79}"/>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90" name="Arc 86">
                  <a:extLst>
                    <a:ext uri="{FF2B5EF4-FFF2-40B4-BE49-F238E27FC236}">
                      <a16:creationId xmlns:a16="http://schemas.microsoft.com/office/drawing/2014/main" id="{131934C3-3BDE-40EE-906F-8685D5B121BD}"/>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91" name="Line 75">
                  <a:extLst>
                    <a:ext uri="{FF2B5EF4-FFF2-40B4-BE49-F238E27FC236}">
                      <a16:creationId xmlns:a16="http://schemas.microsoft.com/office/drawing/2014/main" id="{F0EEE745-515A-45F1-80F3-ACFE30D1B44D}"/>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92" name="Line 76">
                  <a:extLst>
                    <a:ext uri="{FF2B5EF4-FFF2-40B4-BE49-F238E27FC236}">
                      <a16:creationId xmlns:a16="http://schemas.microsoft.com/office/drawing/2014/main" id="{4500D13D-DEAE-4FCD-9503-94F4EC179468}"/>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93" name="Arc 85">
                  <a:extLst>
                    <a:ext uri="{FF2B5EF4-FFF2-40B4-BE49-F238E27FC236}">
                      <a16:creationId xmlns:a16="http://schemas.microsoft.com/office/drawing/2014/main" id="{A9C2CCA7-B015-4220-8A32-8A53EC55008E}"/>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94" name="Arc 87">
                  <a:extLst>
                    <a:ext uri="{FF2B5EF4-FFF2-40B4-BE49-F238E27FC236}">
                      <a16:creationId xmlns:a16="http://schemas.microsoft.com/office/drawing/2014/main" id="{46E29C99-F25E-4BEB-B8C0-C42E5873112E}"/>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95" name="Line 88">
                  <a:extLst>
                    <a:ext uri="{FF2B5EF4-FFF2-40B4-BE49-F238E27FC236}">
                      <a16:creationId xmlns:a16="http://schemas.microsoft.com/office/drawing/2014/main" id="{3D44AD01-00C0-4DBA-B047-A71A23DB72B4}"/>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7" name="Rectangle 46">
                <a:extLst>
                  <a:ext uri="{FF2B5EF4-FFF2-40B4-BE49-F238E27FC236}">
                    <a16:creationId xmlns:a16="http://schemas.microsoft.com/office/drawing/2014/main" id="{7272FC8F-A6CC-439C-BA3D-08EAA1205D73}"/>
                  </a:ext>
                </a:extLst>
              </xdr:cNvPr>
              <xdr:cNvSpPr/>
            </xdr:nvSpPr>
            <xdr:spPr>
              <a:xfrm>
                <a:off x="2420638" y="2087998"/>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43" name="Oval 18">
              <a:extLst>
                <a:ext uri="{FF2B5EF4-FFF2-40B4-BE49-F238E27FC236}">
                  <a16:creationId xmlns:a16="http://schemas.microsoft.com/office/drawing/2014/main" id="{BDA72844-2363-45BC-9C14-44F0BD5C9DCB}"/>
                </a:ext>
              </a:extLst>
            </xdr:cNvPr>
            <xdr:cNvSpPr>
              <a:spLocks noChangeArrowheads="1"/>
            </xdr:cNvSpPr>
          </xdr:nvSpPr>
          <xdr:spPr bwMode="auto">
            <a:xfrm>
              <a:off x="2743200" y="26965275"/>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a:t>
              </a:r>
            </a:p>
          </xdr:txBody>
        </xdr:sp>
        <xdr:sp macro="" textlink="">
          <xdr:nvSpPr>
            <xdr:cNvPr id="544384" name="Line 27">
              <a:extLst>
                <a:ext uri="{FF2B5EF4-FFF2-40B4-BE49-F238E27FC236}">
                  <a16:creationId xmlns:a16="http://schemas.microsoft.com/office/drawing/2014/main" id="{47ADA7B0-2DC2-4EBE-8762-64AE7103495E}"/>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85" name="Line 27">
              <a:extLst>
                <a:ext uri="{FF2B5EF4-FFF2-40B4-BE49-F238E27FC236}">
                  <a16:creationId xmlns:a16="http://schemas.microsoft.com/office/drawing/2014/main" id="{A14FED5F-19FF-4CD0-9FEC-26A7BC09237C}"/>
                </a:ext>
              </a:extLst>
            </xdr:cNvPr>
            <xdr:cNvSpPr>
              <a:spLocks noChangeShapeType="1"/>
            </xdr:cNvSpPr>
          </xdr:nvSpPr>
          <xdr:spPr bwMode="auto">
            <a:xfrm flipH="1">
              <a:off x="2076449" y="30937200"/>
              <a:ext cx="285749"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71</xdr:col>
      <xdr:colOff>38100</xdr:colOff>
      <xdr:row>16</xdr:row>
      <xdr:rowOff>114300</xdr:rowOff>
    </xdr:from>
    <xdr:to>
      <xdr:col>77</xdr:col>
      <xdr:colOff>38100</xdr:colOff>
      <xdr:row>55</xdr:row>
      <xdr:rowOff>57150</xdr:rowOff>
    </xdr:to>
    <xdr:grpSp>
      <xdr:nvGrpSpPr>
        <xdr:cNvPr id="544189" name="Group 357">
          <a:extLst>
            <a:ext uri="{FF2B5EF4-FFF2-40B4-BE49-F238E27FC236}">
              <a16:creationId xmlns:a16="http://schemas.microsoft.com/office/drawing/2014/main" id="{D7C28244-55EA-47A2-84EA-659EB3BD8126}"/>
            </a:ext>
          </a:extLst>
        </xdr:cNvPr>
        <xdr:cNvGrpSpPr>
          <a:grpSpLocks/>
        </xdr:cNvGrpSpPr>
      </xdr:nvGrpSpPr>
      <xdr:grpSpPr bwMode="auto">
        <a:xfrm>
          <a:off x="8153400" y="2186940"/>
          <a:ext cx="685800" cy="4994910"/>
          <a:chOff x="2286000" y="26660467"/>
          <a:chExt cx="685800" cy="4772010"/>
        </a:xfrm>
      </xdr:grpSpPr>
      <xdr:grpSp>
        <xdr:nvGrpSpPr>
          <xdr:cNvPr id="544367" name="Group 106">
            <a:extLst>
              <a:ext uri="{FF2B5EF4-FFF2-40B4-BE49-F238E27FC236}">
                <a16:creationId xmlns:a16="http://schemas.microsoft.com/office/drawing/2014/main" id="{77CC120C-4D19-49EF-8101-FB03A4597A8F}"/>
              </a:ext>
            </a:extLst>
          </xdr:cNvPr>
          <xdr:cNvGrpSpPr>
            <a:grpSpLocks/>
          </xdr:cNvGrpSpPr>
        </xdr:nvGrpSpPr>
        <xdr:grpSpPr bwMode="auto">
          <a:xfrm>
            <a:off x="2286000" y="26660466"/>
            <a:ext cx="276225" cy="4772008"/>
            <a:chOff x="2337025" y="1966228"/>
            <a:chExt cx="269421" cy="4692485"/>
          </a:xfrm>
        </xdr:grpSpPr>
        <xdr:grpSp>
          <xdr:nvGrpSpPr>
            <xdr:cNvPr id="544370" name="Group 208">
              <a:extLst>
                <a:ext uri="{FF2B5EF4-FFF2-40B4-BE49-F238E27FC236}">
                  <a16:creationId xmlns:a16="http://schemas.microsoft.com/office/drawing/2014/main" id="{0EC22A57-29E8-4F79-BC27-10023540F210}"/>
                </a:ext>
              </a:extLst>
            </xdr:cNvPr>
            <xdr:cNvGrpSpPr>
              <a:grpSpLocks/>
            </xdr:cNvGrpSpPr>
          </xdr:nvGrpSpPr>
          <xdr:grpSpPr bwMode="auto">
            <a:xfrm>
              <a:off x="2337025" y="1966228"/>
              <a:ext cx="269421" cy="4692485"/>
              <a:chOff x="847727" y="1618965"/>
              <a:chExt cx="269422" cy="4774142"/>
            </a:xfrm>
          </xdr:grpSpPr>
          <xdr:sp macro="" textlink="">
            <xdr:nvSpPr>
              <xdr:cNvPr id="544372" name="Freeform 78">
                <a:extLst>
                  <a:ext uri="{FF2B5EF4-FFF2-40B4-BE49-F238E27FC236}">
                    <a16:creationId xmlns:a16="http://schemas.microsoft.com/office/drawing/2014/main" id="{7EC62F9F-C1B2-4D77-BDA4-0233944CA57D}"/>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73" name="Arc 84">
                <a:extLst>
                  <a:ext uri="{FF2B5EF4-FFF2-40B4-BE49-F238E27FC236}">
                    <a16:creationId xmlns:a16="http://schemas.microsoft.com/office/drawing/2014/main" id="{4CF731D8-68C8-438A-84C5-46EFDBE20083}"/>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74" name="Arc 86">
                <a:extLst>
                  <a:ext uri="{FF2B5EF4-FFF2-40B4-BE49-F238E27FC236}">
                    <a16:creationId xmlns:a16="http://schemas.microsoft.com/office/drawing/2014/main" id="{EFAA67C4-EA8C-4FA3-A568-7C5836F6A80B}"/>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75" name="Line 75">
                <a:extLst>
                  <a:ext uri="{FF2B5EF4-FFF2-40B4-BE49-F238E27FC236}">
                    <a16:creationId xmlns:a16="http://schemas.microsoft.com/office/drawing/2014/main" id="{39A0C5E3-A126-4D55-8F02-38CBBA847E58}"/>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76" name="Line 76">
                <a:extLst>
                  <a:ext uri="{FF2B5EF4-FFF2-40B4-BE49-F238E27FC236}">
                    <a16:creationId xmlns:a16="http://schemas.microsoft.com/office/drawing/2014/main" id="{4D63C080-54F6-4BD9-8226-2071C3A9CE30}"/>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77" name="Arc 85">
                <a:extLst>
                  <a:ext uri="{FF2B5EF4-FFF2-40B4-BE49-F238E27FC236}">
                    <a16:creationId xmlns:a16="http://schemas.microsoft.com/office/drawing/2014/main" id="{C4E2E173-1D33-4FAF-AC05-54AF0F88863E}"/>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78" name="Arc 87">
                <a:extLst>
                  <a:ext uri="{FF2B5EF4-FFF2-40B4-BE49-F238E27FC236}">
                    <a16:creationId xmlns:a16="http://schemas.microsoft.com/office/drawing/2014/main" id="{61320FCC-CB7A-4A25-A97D-836AD622EB71}"/>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79" name="Line 88">
                <a:extLst>
                  <a:ext uri="{FF2B5EF4-FFF2-40B4-BE49-F238E27FC236}">
                    <a16:creationId xmlns:a16="http://schemas.microsoft.com/office/drawing/2014/main" id="{3385FBFA-3281-4A1C-A0F7-EA94ECD483A9}"/>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1" name="Rectangle 60">
              <a:extLst>
                <a:ext uri="{FF2B5EF4-FFF2-40B4-BE49-F238E27FC236}">
                  <a16:creationId xmlns:a16="http://schemas.microsoft.com/office/drawing/2014/main" id="{6D3F9FC8-3CFA-44A5-8F7C-CEBB929CBBC6}"/>
                </a:ext>
              </a:extLst>
            </xdr:cNvPr>
            <xdr:cNvSpPr/>
          </xdr:nvSpPr>
          <xdr:spPr>
            <a:xfrm>
              <a:off x="2420638" y="2087990"/>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58" name="Oval 18">
            <a:extLst>
              <a:ext uri="{FF2B5EF4-FFF2-40B4-BE49-F238E27FC236}">
                <a16:creationId xmlns:a16="http://schemas.microsoft.com/office/drawing/2014/main" id="{8B057D15-B072-4D09-AD04-5467E59DBF09}"/>
              </a:ext>
            </a:extLst>
          </xdr:cNvPr>
          <xdr:cNvSpPr>
            <a:spLocks noChangeArrowheads="1"/>
          </xdr:cNvSpPr>
        </xdr:nvSpPr>
        <xdr:spPr bwMode="auto">
          <a:xfrm>
            <a:off x="2743200" y="26965266"/>
            <a:ext cx="228600" cy="24764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H</a:t>
            </a:r>
          </a:p>
        </xdr:txBody>
      </xdr:sp>
      <xdr:sp macro="" textlink="">
        <xdr:nvSpPr>
          <xdr:cNvPr id="544369" name="Line 27">
            <a:extLst>
              <a:ext uri="{FF2B5EF4-FFF2-40B4-BE49-F238E27FC236}">
                <a16:creationId xmlns:a16="http://schemas.microsoft.com/office/drawing/2014/main" id="{61E0953D-1C3B-45FD-82BE-B14AFF04E12B}"/>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71</xdr:col>
      <xdr:colOff>57150</xdr:colOff>
      <xdr:row>21</xdr:row>
      <xdr:rowOff>9525</xdr:rowOff>
    </xdr:from>
    <xdr:to>
      <xdr:col>73</xdr:col>
      <xdr:colOff>80550</xdr:colOff>
      <xdr:row>23</xdr:row>
      <xdr:rowOff>25564</xdr:rowOff>
    </xdr:to>
    <xdr:sp macro="" textlink="">
      <xdr:nvSpPr>
        <xdr:cNvPr id="70" name="Oval 426">
          <a:extLst>
            <a:ext uri="{FF2B5EF4-FFF2-40B4-BE49-F238E27FC236}">
              <a16:creationId xmlns:a16="http://schemas.microsoft.com/office/drawing/2014/main" id="{85E8DE1F-0FAE-4BD8-925A-B2AF2C3C5BCF}"/>
            </a:ext>
          </a:extLst>
        </xdr:cNvPr>
        <xdr:cNvSpPr>
          <a:spLocks noChangeArrowheads="1"/>
        </xdr:cNvSpPr>
      </xdr:nvSpPr>
      <xdr:spPr bwMode="auto">
        <a:xfrm>
          <a:off x="8172450" y="2609850"/>
          <a:ext cx="252000" cy="2520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clientData/>
  </xdr:twoCellAnchor>
  <xdr:twoCellAnchor>
    <xdr:from>
      <xdr:col>87</xdr:col>
      <xdr:colOff>38100</xdr:colOff>
      <xdr:row>17</xdr:row>
      <xdr:rowOff>0</xdr:rowOff>
    </xdr:from>
    <xdr:to>
      <xdr:col>89</xdr:col>
      <xdr:colOff>85725</xdr:colOff>
      <xdr:row>55</xdr:row>
      <xdr:rowOff>66675</xdr:rowOff>
    </xdr:to>
    <xdr:grpSp>
      <xdr:nvGrpSpPr>
        <xdr:cNvPr id="544191" name="Group 106">
          <a:extLst>
            <a:ext uri="{FF2B5EF4-FFF2-40B4-BE49-F238E27FC236}">
              <a16:creationId xmlns:a16="http://schemas.microsoft.com/office/drawing/2014/main" id="{5F321E87-780E-4CB7-9B19-51BD7288E2CC}"/>
            </a:ext>
          </a:extLst>
        </xdr:cNvPr>
        <xdr:cNvGrpSpPr>
          <a:grpSpLocks/>
        </xdr:cNvGrpSpPr>
      </xdr:nvGrpSpPr>
      <xdr:grpSpPr bwMode="auto">
        <a:xfrm>
          <a:off x="9982200" y="2202180"/>
          <a:ext cx="276225" cy="4989195"/>
          <a:chOff x="2337025" y="1966233"/>
          <a:chExt cx="269421" cy="4692500"/>
        </a:xfrm>
      </xdr:grpSpPr>
      <xdr:grpSp>
        <xdr:nvGrpSpPr>
          <xdr:cNvPr id="544357" name="Group 208">
            <a:extLst>
              <a:ext uri="{FF2B5EF4-FFF2-40B4-BE49-F238E27FC236}">
                <a16:creationId xmlns:a16="http://schemas.microsoft.com/office/drawing/2014/main" id="{6C0AB520-999D-48C1-B8F2-AAA9BFDA6066}"/>
              </a:ext>
            </a:extLst>
          </xdr:cNvPr>
          <xdr:cNvGrpSpPr>
            <a:grpSpLocks/>
          </xdr:cNvGrpSpPr>
        </xdr:nvGrpSpPr>
        <xdr:grpSpPr bwMode="auto">
          <a:xfrm>
            <a:off x="2337025" y="1966228"/>
            <a:ext cx="269421" cy="4692485"/>
            <a:chOff x="847727" y="1618965"/>
            <a:chExt cx="269422" cy="4774142"/>
          </a:xfrm>
        </xdr:grpSpPr>
        <xdr:sp macro="" textlink="">
          <xdr:nvSpPr>
            <xdr:cNvPr id="544359" name="Freeform 78">
              <a:extLst>
                <a:ext uri="{FF2B5EF4-FFF2-40B4-BE49-F238E27FC236}">
                  <a16:creationId xmlns:a16="http://schemas.microsoft.com/office/drawing/2014/main" id="{C015D317-7806-44F2-B322-C86B3B9A709D}"/>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60" name="Arc 84">
              <a:extLst>
                <a:ext uri="{FF2B5EF4-FFF2-40B4-BE49-F238E27FC236}">
                  <a16:creationId xmlns:a16="http://schemas.microsoft.com/office/drawing/2014/main" id="{DE3448B0-447E-4058-8E78-C36B35DD995F}"/>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61" name="Arc 86">
              <a:extLst>
                <a:ext uri="{FF2B5EF4-FFF2-40B4-BE49-F238E27FC236}">
                  <a16:creationId xmlns:a16="http://schemas.microsoft.com/office/drawing/2014/main" id="{21ACE5A4-2B64-4F87-9D99-A0490004E6C0}"/>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62" name="Line 75">
              <a:extLst>
                <a:ext uri="{FF2B5EF4-FFF2-40B4-BE49-F238E27FC236}">
                  <a16:creationId xmlns:a16="http://schemas.microsoft.com/office/drawing/2014/main" id="{DF46256A-E077-4E4D-81FB-058AC0396841}"/>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63" name="Line 76">
              <a:extLst>
                <a:ext uri="{FF2B5EF4-FFF2-40B4-BE49-F238E27FC236}">
                  <a16:creationId xmlns:a16="http://schemas.microsoft.com/office/drawing/2014/main" id="{A613CF9C-EF61-49C8-8895-7D787AED7EF7}"/>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64" name="Arc 85">
              <a:extLst>
                <a:ext uri="{FF2B5EF4-FFF2-40B4-BE49-F238E27FC236}">
                  <a16:creationId xmlns:a16="http://schemas.microsoft.com/office/drawing/2014/main" id="{AD8159DE-1A61-4CA1-A958-11569DF04B59}"/>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65" name="Arc 87">
              <a:extLst>
                <a:ext uri="{FF2B5EF4-FFF2-40B4-BE49-F238E27FC236}">
                  <a16:creationId xmlns:a16="http://schemas.microsoft.com/office/drawing/2014/main" id="{400B41EE-92CF-4EDF-A19C-46BC0AEAF115}"/>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66" name="Line 88">
              <a:extLst>
                <a:ext uri="{FF2B5EF4-FFF2-40B4-BE49-F238E27FC236}">
                  <a16:creationId xmlns:a16="http://schemas.microsoft.com/office/drawing/2014/main" id="{22B61820-DA09-40B2-87DF-5D11328ED962}"/>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73" name="Rectangle 72">
            <a:extLst>
              <a:ext uri="{FF2B5EF4-FFF2-40B4-BE49-F238E27FC236}">
                <a16:creationId xmlns:a16="http://schemas.microsoft.com/office/drawing/2014/main" id="{572FBC9D-1225-426E-9498-7A750C0BA6A8}"/>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78</xdr:col>
      <xdr:colOff>38100</xdr:colOff>
      <xdr:row>16</xdr:row>
      <xdr:rowOff>114300</xdr:rowOff>
    </xdr:from>
    <xdr:to>
      <xdr:col>80</xdr:col>
      <xdr:colOff>85725</xdr:colOff>
      <xdr:row>55</xdr:row>
      <xdr:rowOff>57150</xdr:rowOff>
    </xdr:to>
    <xdr:grpSp>
      <xdr:nvGrpSpPr>
        <xdr:cNvPr id="544192" name="Group 106">
          <a:extLst>
            <a:ext uri="{FF2B5EF4-FFF2-40B4-BE49-F238E27FC236}">
              <a16:creationId xmlns:a16="http://schemas.microsoft.com/office/drawing/2014/main" id="{2E752FB6-0A54-4AB9-9E22-B5EF8234F49E}"/>
            </a:ext>
          </a:extLst>
        </xdr:cNvPr>
        <xdr:cNvGrpSpPr>
          <a:grpSpLocks/>
        </xdr:cNvGrpSpPr>
      </xdr:nvGrpSpPr>
      <xdr:grpSpPr bwMode="auto">
        <a:xfrm>
          <a:off x="8953500" y="2186940"/>
          <a:ext cx="276225" cy="4994910"/>
          <a:chOff x="2337025" y="1966233"/>
          <a:chExt cx="269421" cy="4692500"/>
        </a:xfrm>
      </xdr:grpSpPr>
      <xdr:grpSp>
        <xdr:nvGrpSpPr>
          <xdr:cNvPr id="544347" name="Group 208">
            <a:extLst>
              <a:ext uri="{FF2B5EF4-FFF2-40B4-BE49-F238E27FC236}">
                <a16:creationId xmlns:a16="http://schemas.microsoft.com/office/drawing/2014/main" id="{88A0BA4D-BBAB-4831-9F44-301C2FFE8602}"/>
              </a:ext>
            </a:extLst>
          </xdr:cNvPr>
          <xdr:cNvGrpSpPr>
            <a:grpSpLocks/>
          </xdr:cNvGrpSpPr>
        </xdr:nvGrpSpPr>
        <xdr:grpSpPr bwMode="auto">
          <a:xfrm>
            <a:off x="2337025" y="1966228"/>
            <a:ext cx="269421" cy="4692485"/>
            <a:chOff x="847727" y="1618965"/>
            <a:chExt cx="269422" cy="4774142"/>
          </a:xfrm>
        </xdr:grpSpPr>
        <xdr:sp macro="" textlink="">
          <xdr:nvSpPr>
            <xdr:cNvPr id="544349" name="Freeform 78">
              <a:extLst>
                <a:ext uri="{FF2B5EF4-FFF2-40B4-BE49-F238E27FC236}">
                  <a16:creationId xmlns:a16="http://schemas.microsoft.com/office/drawing/2014/main" id="{C4C19E0A-2156-4F8F-B7CA-0AF41E6A5756}"/>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50" name="Arc 84">
              <a:extLst>
                <a:ext uri="{FF2B5EF4-FFF2-40B4-BE49-F238E27FC236}">
                  <a16:creationId xmlns:a16="http://schemas.microsoft.com/office/drawing/2014/main" id="{90157E5F-B0F8-4E09-A638-9F355C3489A1}"/>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51" name="Arc 86">
              <a:extLst>
                <a:ext uri="{FF2B5EF4-FFF2-40B4-BE49-F238E27FC236}">
                  <a16:creationId xmlns:a16="http://schemas.microsoft.com/office/drawing/2014/main" id="{A5C73B81-068B-4D2D-998C-9A69FB4587DC}"/>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52" name="Line 75">
              <a:extLst>
                <a:ext uri="{FF2B5EF4-FFF2-40B4-BE49-F238E27FC236}">
                  <a16:creationId xmlns:a16="http://schemas.microsoft.com/office/drawing/2014/main" id="{76BC55F0-CFD6-4317-BFBC-7E1C98361525}"/>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53" name="Line 76">
              <a:extLst>
                <a:ext uri="{FF2B5EF4-FFF2-40B4-BE49-F238E27FC236}">
                  <a16:creationId xmlns:a16="http://schemas.microsoft.com/office/drawing/2014/main" id="{241DE861-C59B-46D8-AC4F-927C692A4840}"/>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54" name="Arc 85">
              <a:extLst>
                <a:ext uri="{FF2B5EF4-FFF2-40B4-BE49-F238E27FC236}">
                  <a16:creationId xmlns:a16="http://schemas.microsoft.com/office/drawing/2014/main" id="{5FAD71EE-31EC-4A04-B300-586EFF3C9D87}"/>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55" name="Arc 87">
              <a:extLst>
                <a:ext uri="{FF2B5EF4-FFF2-40B4-BE49-F238E27FC236}">
                  <a16:creationId xmlns:a16="http://schemas.microsoft.com/office/drawing/2014/main" id="{9676C8EF-99F2-4CC2-BF0A-FF55C09E2B87}"/>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56" name="Line 88">
              <a:extLst>
                <a:ext uri="{FF2B5EF4-FFF2-40B4-BE49-F238E27FC236}">
                  <a16:creationId xmlns:a16="http://schemas.microsoft.com/office/drawing/2014/main" id="{F4DC63E6-D791-4AA9-88C3-17043F5E6589}"/>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84" name="Rectangle 83">
            <a:extLst>
              <a:ext uri="{FF2B5EF4-FFF2-40B4-BE49-F238E27FC236}">
                <a16:creationId xmlns:a16="http://schemas.microsoft.com/office/drawing/2014/main" id="{F7C85453-F1C1-4BCF-85DE-ECF27E1C51CF}"/>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78</xdr:col>
      <xdr:colOff>40005</xdr:colOff>
      <xdr:row>21</xdr:row>
      <xdr:rowOff>9525</xdr:rowOff>
    </xdr:from>
    <xdr:to>
      <xdr:col>80</xdr:col>
      <xdr:colOff>71298</xdr:colOff>
      <xdr:row>23</xdr:row>
      <xdr:rowOff>25564</xdr:rowOff>
    </xdr:to>
    <xdr:sp macro="" textlink="">
      <xdr:nvSpPr>
        <xdr:cNvPr id="93" name="Oval 426">
          <a:extLst>
            <a:ext uri="{FF2B5EF4-FFF2-40B4-BE49-F238E27FC236}">
              <a16:creationId xmlns:a16="http://schemas.microsoft.com/office/drawing/2014/main" id="{6C3147AD-3AB8-4360-916C-FDA91D02B72D}"/>
            </a:ext>
          </a:extLst>
        </xdr:cNvPr>
        <xdr:cNvSpPr>
          <a:spLocks noChangeArrowheads="1"/>
        </xdr:cNvSpPr>
      </xdr:nvSpPr>
      <xdr:spPr bwMode="auto">
        <a:xfrm>
          <a:off x="8963025" y="2609850"/>
          <a:ext cx="252000" cy="2520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clientData/>
  </xdr:twoCellAnchor>
  <xdr:twoCellAnchor>
    <xdr:from>
      <xdr:col>87</xdr:col>
      <xdr:colOff>57150</xdr:colOff>
      <xdr:row>21</xdr:row>
      <xdr:rowOff>9525</xdr:rowOff>
    </xdr:from>
    <xdr:to>
      <xdr:col>98</xdr:col>
      <xdr:colOff>104775</xdr:colOff>
      <xdr:row>27</xdr:row>
      <xdr:rowOff>76200</xdr:rowOff>
    </xdr:to>
    <xdr:grpSp>
      <xdr:nvGrpSpPr>
        <xdr:cNvPr id="544194" name="Group 460">
          <a:extLst>
            <a:ext uri="{FF2B5EF4-FFF2-40B4-BE49-F238E27FC236}">
              <a16:creationId xmlns:a16="http://schemas.microsoft.com/office/drawing/2014/main" id="{5F58408D-2F04-4FA0-983E-0A9DDAD8C705}"/>
            </a:ext>
          </a:extLst>
        </xdr:cNvPr>
        <xdr:cNvGrpSpPr>
          <a:grpSpLocks/>
        </xdr:cNvGrpSpPr>
      </xdr:nvGrpSpPr>
      <xdr:grpSpPr bwMode="auto">
        <a:xfrm>
          <a:off x="10001250" y="2729865"/>
          <a:ext cx="1304925" cy="843915"/>
          <a:chOff x="2543191" y="10829925"/>
          <a:chExt cx="1303033" cy="816237"/>
        </a:xfrm>
      </xdr:grpSpPr>
      <xdr:grpSp>
        <xdr:nvGrpSpPr>
          <xdr:cNvPr id="544341" name="Group 434">
            <a:extLst>
              <a:ext uri="{FF2B5EF4-FFF2-40B4-BE49-F238E27FC236}">
                <a16:creationId xmlns:a16="http://schemas.microsoft.com/office/drawing/2014/main" id="{981793F6-9E5A-4E55-8B11-EE69D6DC8051}"/>
              </a:ext>
            </a:extLst>
          </xdr:cNvPr>
          <xdr:cNvGrpSpPr>
            <a:grpSpLocks/>
          </xdr:cNvGrpSpPr>
        </xdr:nvGrpSpPr>
        <xdr:grpSpPr bwMode="auto">
          <a:xfrm>
            <a:off x="2543191" y="10829925"/>
            <a:ext cx="1303033" cy="816237"/>
            <a:chOff x="7705734" y="2466975"/>
            <a:chExt cx="1303033" cy="816237"/>
          </a:xfrm>
        </xdr:grpSpPr>
        <xdr:grpSp>
          <xdr:nvGrpSpPr>
            <xdr:cNvPr id="544343" name="Group 201">
              <a:extLst>
                <a:ext uri="{FF2B5EF4-FFF2-40B4-BE49-F238E27FC236}">
                  <a16:creationId xmlns:a16="http://schemas.microsoft.com/office/drawing/2014/main" id="{FD10566F-006F-4EF8-9DDD-A37791F7158D}"/>
                </a:ext>
              </a:extLst>
            </xdr:cNvPr>
            <xdr:cNvGrpSpPr>
              <a:grpSpLocks/>
            </xdr:cNvGrpSpPr>
          </xdr:nvGrpSpPr>
          <xdr:grpSpPr bwMode="auto">
            <a:xfrm>
              <a:off x="7705734" y="2466975"/>
              <a:ext cx="1303033" cy="816237"/>
              <a:chOff x="5823390" y="5581650"/>
              <a:chExt cx="1306894" cy="816237"/>
            </a:xfrm>
          </xdr:grpSpPr>
          <xdr:sp macro="" textlink="">
            <xdr:nvSpPr>
              <xdr:cNvPr id="99" name="TextBox 98">
                <a:extLst>
                  <a:ext uri="{FF2B5EF4-FFF2-40B4-BE49-F238E27FC236}">
                    <a16:creationId xmlns:a16="http://schemas.microsoft.com/office/drawing/2014/main" id="{B2C9D1FF-EF95-4C32-8A1C-1CA76A4465D8}"/>
                  </a:ext>
                </a:extLst>
              </xdr:cNvPr>
              <xdr:cNvSpPr txBox="1"/>
            </xdr:nvSpPr>
            <xdr:spPr bwMode="auto">
              <a:xfrm>
                <a:off x="6328977" y="5975364"/>
                <a:ext cx="801307" cy="422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Cumulatieve debietsmeter</a:t>
                </a:r>
              </a:p>
            </xdr:txBody>
          </xdr:sp>
          <xdr:sp macro="" textlink="">
            <xdr:nvSpPr>
              <xdr:cNvPr id="100" name="Oval 426">
                <a:extLst>
                  <a:ext uri="{FF2B5EF4-FFF2-40B4-BE49-F238E27FC236}">
                    <a16:creationId xmlns:a16="http://schemas.microsoft.com/office/drawing/2014/main" id="{D909E0D5-7EF1-44D7-9A55-945DB9216352}"/>
                  </a:ext>
                </a:extLst>
              </xdr:cNvPr>
              <xdr:cNvSpPr>
                <a:spLocks noChangeArrowheads="1"/>
              </xdr:cNvSpPr>
            </xdr:nvSpPr>
            <xdr:spPr bwMode="auto">
              <a:xfrm>
                <a:off x="5823390" y="5581650"/>
                <a:ext cx="248024" cy="24967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98" name="Straight Connector 97">
              <a:extLst>
                <a:ext uri="{FF2B5EF4-FFF2-40B4-BE49-F238E27FC236}">
                  <a16:creationId xmlns:a16="http://schemas.microsoft.com/office/drawing/2014/main" id="{BB5AF1D2-44AC-475B-BF91-D60A8DF3FA0D}"/>
                </a:ext>
              </a:extLst>
            </xdr:cNvPr>
            <xdr:cNvCxnSpPr/>
          </xdr:nvCxnSpPr>
          <xdr:spPr>
            <a:xfrm rot="16200000" flipH="1">
              <a:off x="7784106" y="2828316"/>
              <a:ext cx="518551" cy="2568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6" name="Straight Connector 95">
            <a:extLst>
              <a:ext uri="{FF2B5EF4-FFF2-40B4-BE49-F238E27FC236}">
                <a16:creationId xmlns:a16="http://schemas.microsoft.com/office/drawing/2014/main" id="{F6007BF2-0EF1-49BB-9C51-B0A3D8832BE5}"/>
              </a:ext>
            </a:extLst>
          </xdr:cNvPr>
          <xdr:cNvCxnSpPr/>
        </xdr:nvCxnSpPr>
        <xdr:spPr>
          <a:xfrm flipV="1">
            <a:off x="3009239" y="11569340"/>
            <a:ext cx="760895" cy="96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38100</xdr:colOff>
      <xdr:row>17</xdr:row>
      <xdr:rowOff>0</xdr:rowOff>
    </xdr:from>
    <xdr:to>
      <xdr:col>15</xdr:col>
      <xdr:colOff>85725</xdr:colOff>
      <xdr:row>55</xdr:row>
      <xdr:rowOff>66675</xdr:rowOff>
    </xdr:to>
    <xdr:grpSp>
      <xdr:nvGrpSpPr>
        <xdr:cNvPr id="544195" name="Group 106">
          <a:extLst>
            <a:ext uri="{FF2B5EF4-FFF2-40B4-BE49-F238E27FC236}">
              <a16:creationId xmlns:a16="http://schemas.microsoft.com/office/drawing/2014/main" id="{C2301C2F-67F1-49AD-8F61-979AAC581371}"/>
            </a:ext>
          </a:extLst>
        </xdr:cNvPr>
        <xdr:cNvGrpSpPr>
          <a:grpSpLocks/>
        </xdr:cNvGrpSpPr>
      </xdr:nvGrpSpPr>
      <xdr:grpSpPr bwMode="auto">
        <a:xfrm>
          <a:off x="1524000" y="2202180"/>
          <a:ext cx="276225" cy="4989195"/>
          <a:chOff x="2337025" y="1966233"/>
          <a:chExt cx="269421" cy="4692500"/>
        </a:xfrm>
      </xdr:grpSpPr>
      <xdr:grpSp>
        <xdr:nvGrpSpPr>
          <xdr:cNvPr id="544331" name="Group 208">
            <a:extLst>
              <a:ext uri="{FF2B5EF4-FFF2-40B4-BE49-F238E27FC236}">
                <a16:creationId xmlns:a16="http://schemas.microsoft.com/office/drawing/2014/main" id="{FB1ECB2E-55A1-40A7-9A3E-F66E3014034A}"/>
              </a:ext>
            </a:extLst>
          </xdr:cNvPr>
          <xdr:cNvGrpSpPr>
            <a:grpSpLocks/>
          </xdr:cNvGrpSpPr>
        </xdr:nvGrpSpPr>
        <xdr:grpSpPr bwMode="auto">
          <a:xfrm>
            <a:off x="2337025" y="1966228"/>
            <a:ext cx="269421" cy="4692485"/>
            <a:chOff x="847727" y="1618965"/>
            <a:chExt cx="269422" cy="4774142"/>
          </a:xfrm>
        </xdr:grpSpPr>
        <xdr:sp macro="" textlink="">
          <xdr:nvSpPr>
            <xdr:cNvPr id="544333" name="Freeform 78">
              <a:extLst>
                <a:ext uri="{FF2B5EF4-FFF2-40B4-BE49-F238E27FC236}">
                  <a16:creationId xmlns:a16="http://schemas.microsoft.com/office/drawing/2014/main" id="{389DA6F9-EA22-4109-8F29-88BB198EFB16}"/>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34" name="Arc 84">
              <a:extLst>
                <a:ext uri="{FF2B5EF4-FFF2-40B4-BE49-F238E27FC236}">
                  <a16:creationId xmlns:a16="http://schemas.microsoft.com/office/drawing/2014/main" id="{5E8A6188-C6F3-4618-951C-9666A3B0E0F9}"/>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35" name="Arc 86">
              <a:extLst>
                <a:ext uri="{FF2B5EF4-FFF2-40B4-BE49-F238E27FC236}">
                  <a16:creationId xmlns:a16="http://schemas.microsoft.com/office/drawing/2014/main" id="{23C0F002-95C0-473A-806F-8A60958B4BAB}"/>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36" name="Line 75">
              <a:extLst>
                <a:ext uri="{FF2B5EF4-FFF2-40B4-BE49-F238E27FC236}">
                  <a16:creationId xmlns:a16="http://schemas.microsoft.com/office/drawing/2014/main" id="{13926EF8-480D-40EE-953F-70EE3772E2B8}"/>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37" name="Line 76">
              <a:extLst>
                <a:ext uri="{FF2B5EF4-FFF2-40B4-BE49-F238E27FC236}">
                  <a16:creationId xmlns:a16="http://schemas.microsoft.com/office/drawing/2014/main" id="{F4D25DC2-D130-4900-9DC7-DD59CC030226}"/>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38" name="Arc 85">
              <a:extLst>
                <a:ext uri="{FF2B5EF4-FFF2-40B4-BE49-F238E27FC236}">
                  <a16:creationId xmlns:a16="http://schemas.microsoft.com/office/drawing/2014/main" id="{717C16F6-5D1F-4BD0-B4E7-25537A35C480}"/>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39" name="Arc 87">
              <a:extLst>
                <a:ext uri="{FF2B5EF4-FFF2-40B4-BE49-F238E27FC236}">
                  <a16:creationId xmlns:a16="http://schemas.microsoft.com/office/drawing/2014/main" id="{448EFA68-54FA-431A-9C2E-003AA9FD4853}"/>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40" name="Line 88">
              <a:extLst>
                <a:ext uri="{FF2B5EF4-FFF2-40B4-BE49-F238E27FC236}">
                  <a16:creationId xmlns:a16="http://schemas.microsoft.com/office/drawing/2014/main" id="{D32C84AA-D52A-4D45-AD2A-30D8EFCBD943}"/>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03" name="Rectangle 102">
            <a:extLst>
              <a:ext uri="{FF2B5EF4-FFF2-40B4-BE49-F238E27FC236}">
                <a16:creationId xmlns:a16="http://schemas.microsoft.com/office/drawing/2014/main" id="{84ED8E6A-E08A-48E1-A992-098BD9B0D0AA}"/>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20</xdr:col>
      <xdr:colOff>28575</xdr:colOff>
      <xdr:row>17</xdr:row>
      <xdr:rowOff>0</xdr:rowOff>
    </xdr:from>
    <xdr:to>
      <xdr:col>22</xdr:col>
      <xdr:colOff>76200</xdr:colOff>
      <xdr:row>55</xdr:row>
      <xdr:rowOff>66675</xdr:rowOff>
    </xdr:to>
    <xdr:grpSp>
      <xdr:nvGrpSpPr>
        <xdr:cNvPr id="544196" name="Group 106">
          <a:extLst>
            <a:ext uri="{FF2B5EF4-FFF2-40B4-BE49-F238E27FC236}">
              <a16:creationId xmlns:a16="http://schemas.microsoft.com/office/drawing/2014/main" id="{F78617B6-9FD1-4D8C-ACFD-EF200E57E38B}"/>
            </a:ext>
          </a:extLst>
        </xdr:cNvPr>
        <xdr:cNvGrpSpPr>
          <a:grpSpLocks/>
        </xdr:cNvGrpSpPr>
      </xdr:nvGrpSpPr>
      <xdr:grpSpPr bwMode="auto">
        <a:xfrm>
          <a:off x="2314575" y="2202180"/>
          <a:ext cx="276225" cy="4989195"/>
          <a:chOff x="2337025" y="1966233"/>
          <a:chExt cx="269421" cy="4692500"/>
        </a:xfrm>
      </xdr:grpSpPr>
      <xdr:grpSp>
        <xdr:nvGrpSpPr>
          <xdr:cNvPr id="544321" name="Group 208">
            <a:extLst>
              <a:ext uri="{FF2B5EF4-FFF2-40B4-BE49-F238E27FC236}">
                <a16:creationId xmlns:a16="http://schemas.microsoft.com/office/drawing/2014/main" id="{E3604592-E711-4E4C-A83D-12F3A238FD54}"/>
              </a:ext>
            </a:extLst>
          </xdr:cNvPr>
          <xdr:cNvGrpSpPr>
            <a:grpSpLocks/>
          </xdr:cNvGrpSpPr>
        </xdr:nvGrpSpPr>
        <xdr:grpSpPr bwMode="auto">
          <a:xfrm>
            <a:off x="2337025" y="1966228"/>
            <a:ext cx="269421" cy="4692485"/>
            <a:chOff x="847727" y="1618965"/>
            <a:chExt cx="269422" cy="4774142"/>
          </a:xfrm>
        </xdr:grpSpPr>
        <xdr:sp macro="" textlink="">
          <xdr:nvSpPr>
            <xdr:cNvPr id="544323" name="Freeform 78">
              <a:extLst>
                <a:ext uri="{FF2B5EF4-FFF2-40B4-BE49-F238E27FC236}">
                  <a16:creationId xmlns:a16="http://schemas.microsoft.com/office/drawing/2014/main" id="{F2A0F2C0-A637-4FDA-896B-6C734E78B4B8}"/>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24" name="Arc 84">
              <a:extLst>
                <a:ext uri="{FF2B5EF4-FFF2-40B4-BE49-F238E27FC236}">
                  <a16:creationId xmlns:a16="http://schemas.microsoft.com/office/drawing/2014/main" id="{0CB89B76-36AC-4E17-A505-6E22DD9E64B6}"/>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25" name="Arc 86">
              <a:extLst>
                <a:ext uri="{FF2B5EF4-FFF2-40B4-BE49-F238E27FC236}">
                  <a16:creationId xmlns:a16="http://schemas.microsoft.com/office/drawing/2014/main" id="{A9682BB4-60E1-4AAA-AD57-B0263A637538}"/>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26" name="Line 75">
              <a:extLst>
                <a:ext uri="{FF2B5EF4-FFF2-40B4-BE49-F238E27FC236}">
                  <a16:creationId xmlns:a16="http://schemas.microsoft.com/office/drawing/2014/main" id="{4E9ED629-036B-4766-8250-B7B434702469}"/>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27" name="Line 76">
              <a:extLst>
                <a:ext uri="{FF2B5EF4-FFF2-40B4-BE49-F238E27FC236}">
                  <a16:creationId xmlns:a16="http://schemas.microsoft.com/office/drawing/2014/main" id="{A0884C96-7005-4AC8-917B-67DEE9632E41}"/>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28" name="Arc 85">
              <a:extLst>
                <a:ext uri="{FF2B5EF4-FFF2-40B4-BE49-F238E27FC236}">
                  <a16:creationId xmlns:a16="http://schemas.microsoft.com/office/drawing/2014/main" id="{FD7A5D03-8524-4057-A437-E75CB0B808F4}"/>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29" name="Arc 87">
              <a:extLst>
                <a:ext uri="{FF2B5EF4-FFF2-40B4-BE49-F238E27FC236}">
                  <a16:creationId xmlns:a16="http://schemas.microsoft.com/office/drawing/2014/main" id="{420362C5-FE2F-4ABD-989C-007185E8796F}"/>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30" name="Line 88">
              <a:extLst>
                <a:ext uri="{FF2B5EF4-FFF2-40B4-BE49-F238E27FC236}">
                  <a16:creationId xmlns:a16="http://schemas.microsoft.com/office/drawing/2014/main" id="{5788C1E2-503A-4E4E-A118-C3ED86A96BB7}"/>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4" name="Rectangle 113">
            <a:extLst>
              <a:ext uri="{FF2B5EF4-FFF2-40B4-BE49-F238E27FC236}">
                <a16:creationId xmlns:a16="http://schemas.microsoft.com/office/drawing/2014/main" id="{35173C8B-DD4C-4DB0-813B-8B0B0D6D7B6F}"/>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29</xdr:col>
      <xdr:colOff>38100</xdr:colOff>
      <xdr:row>17</xdr:row>
      <xdr:rowOff>0</xdr:rowOff>
    </xdr:from>
    <xdr:to>
      <xdr:col>31</xdr:col>
      <xdr:colOff>85725</xdr:colOff>
      <xdr:row>55</xdr:row>
      <xdr:rowOff>66675</xdr:rowOff>
    </xdr:to>
    <xdr:grpSp>
      <xdr:nvGrpSpPr>
        <xdr:cNvPr id="544197" name="Group 106">
          <a:extLst>
            <a:ext uri="{FF2B5EF4-FFF2-40B4-BE49-F238E27FC236}">
              <a16:creationId xmlns:a16="http://schemas.microsoft.com/office/drawing/2014/main" id="{9B086BFA-5208-40E0-9C5E-0B7897E0BC80}"/>
            </a:ext>
          </a:extLst>
        </xdr:cNvPr>
        <xdr:cNvGrpSpPr>
          <a:grpSpLocks/>
        </xdr:cNvGrpSpPr>
      </xdr:nvGrpSpPr>
      <xdr:grpSpPr bwMode="auto">
        <a:xfrm>
          <a:off x="3352800" y="2202180"/>
          <a:ext cx="276225" cy="4989195"/>
          <a:chOff x="2337025" y="1966233"/>
          <a:chExt cx="269421" cy="4692500"/>
        </a:xfrm>
      </xdr:grpSpPr>
      <xdr:grpSp>
        <xdr:nvGrpSpPr>
          <xdr:cNvPr id="544311" name="Group 208">
            <a:extLst>
              <a:ext uri="{FF2B5EF4-FFF2-40B4-BE49-F238E27FC236}">
                <a16:creationId xmlns:a16="http://schemas.microsoft.com/office/drawing/2014/main" id="{23EAE7E0-BFEF-4001-B3CB-FCEBD7397FF0}"/>
              </a:ext>
            </a:extLst>
          </xdr:cNvPr>
          <xdr:cNvGrpSpPr>
            <a:grpSpLocks/>
          </xdr:cNvGrpSpPr>
        </xdr:nvGrpSpPr>
        <xdr:grpSpPr bwMode="auto">
          <a:xfrm>
            <a:off x="2337025" y="1966228"/>
            <a:ext cx="269421" cy="4692485"/>
            <a:chOff x="847727" y="1618965"/>
            <a:chExt cx="269422" cy="4774142"/>
          </a:xfrm>
        </xdr:grpSpPr>
        <xdr:sp macro="" textlink="">
          <xdr:nvSpPr>
            <xdr:cNvPr id="544313" name="Freeform 78">
              <a:extLst>
                <a:ext uri="{FF2B5EF4-FFF2-40B4-BE49-F238E27FC236}">
                  <a16:creationId xmlns:a16="http://schemas.microsoft.com/office/drawing/2014/main" id="{1B81641C-E1FA-436D-9300-8E78758B5943}"/>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14" name="Arc 84">
              <a:extLst>
                <a:ext uri="{FF2B5EF4-FFF2-40B4-BE49-F238E27FC236}">
                  <a16:creationId xmlns:a16="http://schemas.microsoft.com/office/drawing/2014/main" id="{6885012C-3351-4A6C-9437-1CA1BEA0918D}"/>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15" name="Arc 86">
              <a:extLst>
                <a:ext uri="{FF2B5EF4-FFF2-40B4-BE49-F238E27FC236}">
                  <a16:creationId xmlns:a16="http://schemas.microsoft.com/office/drawing/2014/main" id="{6F5FE90C-3FDA-4D96-A27E-7F20E241F657}"/>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16" name="Line 75">
              <a:extLst>
                <a:ext uri="{FF2B5EF4-FFF2-40B4-BE49-F238E27FC236}">
                  <a16:creationId xmlns:a16="http://schemas.microsoft.com/office/drawing/2014/main" id="{5C95CA96-1892-472A-AF2B-9FD4C7EEF471}"/>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17" name="Line 76">
              <a:extLst>
                <a:ext uri="{FF2B5EF4-FFF2-40B4-BE49-F238E27FC236}">
                  <a16:creationId xmlns:a16="http://schemas.microsoft.com/office/drawing/2014/main" id="{63F26B38-7B8B-48DA-89A0-026A0CB2946B}"/>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318" name="Arc 85">
              <a:extLst>
                <a:ext uri="{FF2B5EF4-FFF2-40B4-BE49-F238E27FC236}">
                  <a16:creationId xmlns:a16="http://schemas.microsoft.com/office/drawing/2014/main" id="{4A7A85FA-1145-4C4F-A8C9-D9B44A312A9D}"/>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19" name="Arc 87">
              <a:extLst>
                <a:ext uri="{FF2B5EF4-FFF2-40B4-BE49-F238E27FC236}">
                  <a16:creationId xmlns:a16="http://schemas.microsoft.com/office/drawing/2014/main" id="{4843E09D-BC67-4ED8-807D-E181BB6E4DF1}"/>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320" name="Line 88">
              <a:extLst>
                <a:ext uri="{FF2B5EF4-FFF2-40B4-BE49-F238E27FC236}">
                  <a16:creationId xmlns:a16="http://schemas.microsoft.com/office/drawing/2014/main" id="{7C2E3E5A-973B-49E5-A8F3-A5F76CD89FDA}"/>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26" name="Rectangle 125">
            <a:extLst>
              <a:ext uri="{FF2B5EF4-FFF2-40B4-BE49-F238E27FC236}">
                <a16:creationId xmlns:a16="http://schemas.microsoft.com/office/drawing/2014/main" id="{81A5FB6C-3911-46AA-8094-9D6483DCD45F}"/>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67</xdr:col>
      <xdr:colOff>57150</xdr:colOff>
      <xdr:row>11</xdr:row>
      <xdr:rowOff>95250</xdr:rowOff>
    </xdr:from>
    <xdr:to>
      <xdr:col>67</xdr:col>
      <xdr:colOff>66675</xdr:colOff>
      <xdr:row>13</xdr:row>
      <xdr:rowOff>114300</xdr:rowOff>
    </xdr:to>
    <xdr:sp macro="" textlink="">
      <xdr:nvSpPr>
        <xdr:cNvPr id="544201" name="Line 23">
          <a:extLst>
            <a:ext uri="{FF2B5EF4-FFF2-40B4-BE49-F238E27FC236}">
              <a16:creationId xmlns:a16="http://schemas.microsoft.com/office/drawing/2014/main" id="{0689F812-6FA5-464F-AE1A-C7DC98CFFB06}"/>
            </a:ext>
          </a:extLst>
        </xdr:cNvPr>
        <xdr:cNvSpPr>
          <a:spLocks noChangeShapeType="1"/>
        </xdr:cNvSpPr>
      </xdr:nvSpPr>
      <xdr:spPr bwMode="auto">
        <a:xfrm flipH="1" flipV="1">
          <a:off x="7715250" y="1457325"/>
          <a:ext cx="9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74295</xdr:colOff>
      <xdr:row>10</xdr:row>
      <xdr:rowOff>1</xdr:rowOff>
    </xdr:from>
    <xdr:to>
      <xdr:col>68</xdr:col>
      <xdr:colOff>38274</xdr:colOff>
      <xdr:row>11</xdr:row>
      <xdr:rowOff>78129</xdr:rowOff>
    </xdr:to>
    <xdr:sp macro="" textlink="">
      <xdr:nvSpPr>
        <xdr:cNvPr id="222" name="Oval 1">
          <a:extLst>
            <a:ext uri="{FF2B5EF4-FFF2-40B4-BE49-F238E27FC236}">
              <a16:creationId xmlns:a16="http://schemas.microsoft.com/office/drawing/2014/main" id="{26D6E50E-C07E-4755-A5B7-C630CD88E366}"/>
            </a:ext>
          </a:extLst>
        </xdr:cNvPr>
        <xdr:cNvSpPr>
          <a:spLocks noChangeArrowheads="1"/>
        </xdr:cNvSpPr>
      </xdr:nvSpPr>
      <xdr:spPr bwMode="auto">
        <a:xfrm>
          <a:off x="7610475" y="1238251"/>
          <a:ext cx="200025" cy="2095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77</xdr:col>
      <xdr:colOff>76200</xdr:colOff>
      <xdr:row>13</xdr:row>
      <xdr:rowOff>9525</xdr:rowOff>
    </xdr:from>
    <xdr:to>
      <xdr:col>79</xdr:col>
      <xdr:colOff>57150</xdr:colOff>
      <xdr:row>15</xdr:row>
      <xdr:rowOff>114300</xdr:rowOff>
    </xdr:to>
    <xdr:sp macro="" textlink="">
      <xdr:nvSpPr>
        <xdr:cNvPr id="544203" name="Line 23">
          <a:extLst>
            <a:ext uri="{FF2B5EF4-FFF2-40B4-BE49-F238E27FC236}">
              <a16:creationId xmlns:a16="http://schemas.microsoft.com/office/drawing/2014/main" id="{0A2BB391-566F-4F43-8BB6-5A55B1A1D6F9}"/>
            </a:ext>
          </a:extLst>
        </xdr:cNvPr>
        <xdr:cNvSpPr>
          <a:spLocks noChangeShapeType="1"/>
        </xdr:cNvSpPr>
      </xdr:nvSpPr>
      <xdr:spPr bwMode="auto">
        <a:xfrm flipV="1">
          <a:off x="8877300" y="1619250"/>
          <a:ext cx="20955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26670</xdr:colOff>
      <xdr:row>11</xdr:row>
      <xdr:rowOff>66675</xdr:rowOff>
    </xdr:from>
    <xdr:to>
      <xdr:col>80</xdr:col>
      <xdr:colOff>104830</xdr:colOff>
      <xdr:row>13</xdr:row>
      <xdr:rowOff>36286</xdr:rowOff>
    </xdr:to>
    <xdr:sp macro="" textlink="">
      <xdr:nvSpPr>
        <xdr:cNvPr id="234" name="Oval 1">
          <a:extLst>
            <a:ext uri="{FF2B5EF4-FFF2-40B4-BE49-F238E27FC236}">
              <a16:creationId xmlns:a16="http://schemas.microsoft.com/office/drawing/2014/main" id="{5A42364A-43B3-4628-9B5A-F096200E19FA}"/>
            </a:ext>
          </a:extLst>
        </xdr:cNvPr>
        <xdr:cNvSpPr>
          <a:spLocks noChangeArrowheads="1"/>
        </xdr:cNvSpPr>
      </xdr:nvSpPr>
      <xdr:spPr bwMode="auto">
        <a:xfrm>
          <a:off x="9048750" y="1428750"/>
          <a:ext cx="200025" cy="2095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G</a:t>
          </a: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93</xdr:col>
      <xdr:colOff>74295</xdr:colOff>
      <xdr:row>50</xdr:row>
      <xdr:rowOff>95250</xdr:rowOff>
    </xdr:from>
    <xdr:to>
      <xdr:col>95</xdr:col>
      <xdr:colOff>66887</xdr:colOff>
      <xdr:row>52</xdr:row>
      <xdr:rowOff>91618</xdr:rowOff>
    </xdr:to>
    <xdr:sp macro="" textlink="">
      <xdr:nvSpPr>
        <xdr:cNvPr id="235" name="Oval 18">
          <a:extLst>
            <a:ext uri="{FF2B5EF4-FFF2-40B4-BE49-F238E27FC236}">
              <a16:creationId xmlns:a16="http://schemas.microsoft.com/office/drawing/2014/main" id="{ACAC9D64-9D60-4ED7-9C83-2F0A6544C9A5}"/>
            </a:ext>
          </a:extLst>
        </xdr:cNvPr>
        <xdr:cNvSpPr>
          <a:spLocks noChangeArrowheads="1"/>
        </xdr:cNvSpPr>
      </xdr:nvSpPr>
      <xdr:spPr bwMode="auto">
        <a:xfrm>
          <a:off x="10696575" y="628650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F</a:t>
          </a:r>
        </a:p>
      </xdr:txBody>
    </xdr:sp>
    <xdr:clientData/>
  </xdr:twoCellAnchor>
  <xdr:twoCellAnchor>
    <xdr:from>
      <xdr:col>88</xdr:col>
      <xdr:colOff>114300</xdr:colOff>
      <xdr:row>47</xdr:row>
      <xdr:rowOff>104775</xdr:rowOff>
    </xdr:from>
    <xdr:to>
      <xdr:col>93</xdr:col>
      <xdr:colOff>66675</xdr:colOff>
      <xdr:row>51</xdr:row>
      <xdr:rowOff>28575</xdr:rowOff>
    </xdr:to>
    <xdr:sp macro="" textlink="">
      <xdr:nvSpPr>
        <xdr:cNvPr id="544206" name="Line 23">
          <a:extLst>
            <a:ext uri="{FF2B5EF4-FFF2-40B4-BE49-F238E27FC236}">
              <a16:creationId xmlns:a16="http://schemas.microsoft.com/office/drawing/2014/main" id="{FC0B18FE-A622-4B05-9133-0F45B0C76D25}"/>
            </a:ext>
          </a:extLst>
        </xdr:cNvPr>
        <xdr:cNvSpPr>
          <a:spLocks noChangeShapeType="1"/>
        </xdr:cNvSpPr>
      </xdr:nvSpPr>
      <xdr:spPr bwMode="auto">
        <a:xfrm>
          <a:off x="10172700" y="5924550"/>
          <a:ext cx="5238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14</xdr:row>
      <xdr:rowOff>114300</xdr:rowOff>
    </xdr:from>
    <xdr:to>
      <xdr:col>83</xdr:col>
      <xdr:colOff>76200</xdr:colOff>
      <xdr:row>18</xdr:row>
      <xdr:rowOff>57150</xdr:rowOff>
    </xdr:to>
    <xdr:sp macro="" textlink="">
      <xdr:nvSpPr>
        <xdr:cNvPr id="544207" name="Freeform 15">
          <a:extLst>
            <a:ext uri="{FF2B5EF4-FFF2-40B4-BE49-F238E27FC236}">
              <a16:creationId xmlns:a16="http://schemas.microsoft.com/office/drawing/2014/main" id="{D73D1B49-18D0-41A8-A047-2C3A731A6F79}"/>
            </a:ext>
          </a:extLst>
        </xdr:cNvPr>
        <xdr:cNvSpPr>
          <a:spLocks/>
        </xdr:cNvSpPr>
      </xdr:nvSpPr>
      <xdr:spPr bwMode="auto">
        <a:xfrm>
          <a:off x="9486900" y="1847850"/>
          <a:ext cx="76200" cy="438150"/>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85725</xdr:colOff>
      <xdr:row>15</xdr:row>
      <xdr:rowOff>114300</xdr:rowOff>
    </xdr:from>
    <xdr:to>
      <xdr:col>83</xdr:col>
      <xdr:colOff>0</xdr:colOff>
      <xdr:row>15</xdr:row>
      <xdr:rowOff>114300</xdr:rowOff>
    </xdr:to>
    <xdr:sp macro="" textlink="">
      <xdr:nvSpPr>
        <xdr:cNvPr id="544208" name="Line 23">
          <a:extLst>
            <a:ext uri="{FF2B5EF4-FFF2-40B4-BE49-F238E27FC236}">
              <a16:creationId xmlns:a16="http://schemas.microsoft.com/office/drawing/2014/main" id="{ED6F729B-D5F7-46AC-A4F4-823BB04358E2}"/>
            </a:ext>
          </a:extLst>
        </xdr:cNvPr>
        <xdr:cNvSpPr>
          <a:spLocks noChangeShapeType="1"/>
        </xdr:cNvSpPr>
      </xdr:nvSpPr>
      <xdr:spPr bwMode="auto">
        <a:xfrm>
          <a:off x="7858125" y="1971675"/>
          <a:ext cx="162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62</xdr:row>
      <xdr:rowOff>1905</xdr:rowOff>
    </xdr:from>
    <xdr:to>
      <xdr:col>52</xdr:col>
      <xdr:colOff>104775</xdr:colOff>
      <xdr:row>66</xdr:row>
      <xdr:rowOff>19041</xdr:rowOff>
    </xdr:to>
    <xdr:sp macro="" textlink="">
      <xdr:nvSpPr>
        <xdr:cNvPr id="201" name="TextBox 200">
          <a:extLst>
            <a:ext uri="{FF2B5EF4-FFF2-40B4-BE49-F238E27FC236}">
              <a16:creationId xmlns:a16="http://schemas.microsoft.com/office/drawing/2014/main" id="{C5789C0D-D7B2-4536-A80D-38273782EE2F}"/>
            </a:ext>
          </a:extLst>
        </xdr:cNvPr>
        <xdr:cNvSpPr txBox="1"/>
      </xdr:nvSpPr>
      <xdr:spPr>
        <a:xfrm>
          <a:off x="238125" y="7686675"/>
          <a:ext cx="581025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Opmerking: Bij een manifold worden de individuele leidingen naar een centraal punt gebracht waar ze aangesloten worden op de manifold. Bij een collectorleiding gebeuren de aansluitingen thv de individuele ontrrekkingsfilters en/of drains. </a:t>
          </a:r>
          <a:r>
            <a:rPr lang="en-US" sz="800" baseline="0">
              <a:solidFill>
                <a:schemeClr val="dk1"/>
              </a:solidFill>
              <a:latin typeface="Trebuchet MS" panose="020B0603020202020204" pitchFamily="34" charset="0"/>
              <a:ea typeface="+mn-ea"/>
              <a:cs typeface="Arial" pitchFamily="34" charset="0"/>
            </a:rPr>
            <a:t>Een manifold is aangewezen ingeval metingen op de verschillende individuele leidingen voorzien zijn. </a:t>
          </a:r>
          <a:r>
            <a:rPr lang="en-US" sz="800" baseline="0">
              <a:latin typeface="Trebuchet MS" panose="020B0603020202020204" pitchFamily="34" charset="0"/>
              <a:cs typeface="Arial" pitchFamily="34" charset="0"/>
            </a:rPr>
            <a:t> </a:t>
          </a:r>
        </a:p>
      </xdr:txBody>
    </xdr:sp>
    <xdr:clientData/>
  </xdr:twoCellAnchor>
  <xdr:twoCellAnchor>
    <xdr:from>
      <xdr:col>14</xdr:col>
      <xdr:colOff>0</xdr:colOff>
      <xdr:row>22</xdr:row>
      <xdr:rowOff>19051</xdr:rowOff>
    </xdr:from>
    <xdr:to>
      <xdr:col>16</xdr:col>
      <xdr:colOff>19050</xdr:colOff>
      <xdr:row>23</xdr:row>
      <xdr:rowOff>104776</xdr:rowOff>
    </xdr:to>
    <xdr:grpSp>
      <xdr:nvGrpSpPr>
        <xdr:cNvPr id="230" name="Group 229">
          <a:extLst>
            <a:ext uri="{FF2B5EF4-FFF2-40B4-BE49-F238E27FC236}">
              <a16:creationId xmlns:a16="http://schemas.microsoft.com/office/drawing/2014/main" id="{B3BD7399-240F-44D5-BF94-29542A2790E9}"/>
            </a:ext>
          </a:extLst>
        </xdr:cNvPr>
        <xdr:cNvGrpSpPr/>
      </xdr:nvGrpSpPr>
      <xdr:grpSpPr>
        <a:xfrm>
          <a:off x="1600200" y="2868931"/>
          <a:ext cx="247650" cy="215265"/>
          <a:chOff x="9105900" y="10525124"/>
          <a:chExt cx="1935421" cy="1647267"/>
        </a:xfrm>
      </xdr:grpSpPr>
      <xdr:sp macro="" textlink="">
        <xdr:nvSpPr>
          <xdr:cNvPr id="237" name="Rectangle 236">
            <a:extLst>
              <a:ext uri="{FF2B5EF4-FFF2-40B4-BE49-F238E27FC236}">
                <a16:creationId xmlns:a16="http://schemas.microsoft.com/office/drawing/2014/main" id="{6BE0F3DB-6A5F-4E4E-AA75-A50E2A5ED3E6}"/>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38" name="Group 237">
            <a:extLst>
              <a:ext uri="{FF2B5EF4-FFF2-40B4-BE49-F238E27FC236}">
                <a16:creationId xmlns:a16="http://schemas.microsoft.com/office/drawing/2014/main" id="{B39E8444-5AFF-4760-AA18-B946002FFDDF}"/>
              </a:ext>
            </a:extLst>
          </xdr:cNvPr>
          <xdr:cNvGrpSpPr/>
        </xdr:nvGrpSpPr>
        <xdr:grpSpPr>
          <a:xfrm>
            <a:off x="9458325" y="10553724"/>
            <a:ext cx="1582996" cy="1618667"/>
            <a:chOff x="9672631" y="10572773"/>
            <a:chExt cx="1862144" cy="1618667"/>
          </a:xfrm>
        </xdr:grpSpPr>
        <xdr:grpSp>
          <xdr:nvGrpSpPr>
            <xdr:cNvPr id="239" name="Group 160">
              <a:extLst>
                <a:ext uri="{FF2B5EF4-FFF2-40B4-BE49-F238E27FC236}">
                  <a16:creationId xmlns:a16="http://schemas.microsoft.com/office/drawing/2014/main" id="{A849AB62-3E98-4BE9-9E58-4345B5C33683}"/>
                </a:ext>
              </a:extLst>
            </xdr:cNvPr>
            <xdr:cNvGrpSpPr>
              <a:grpSpLocks/>
            </xdr:cNvGrpSpPr>
          </xdr:nvGrpSpPr>
          <xdr:grpSpPr bwMode="auto">
            <a:xfrm rot="5400000">
              <a:off x="9366667" y="10497738"/>
              <a:ext cx="1618667" cy="1730640"/>
              <a:chOff x="967311" y="8951113"/>
              <a:chExt cx="914400" cy="651143"/>
            </a:xfrm>
          </xdr:grpSpPr>
          <xdr:sp macro="" textlink="">
            <xdr:nvSpPr>
              <xdr:cNvPr id="243" name="Flowchart: Collate 242">
                <a:extLst>
                  <a:ext uri="{FF2B5EF4-FFF2-40B4-BE49-F238E27FC236}">
                    <a16:creationId xmlns:a16="http://schemas.microsoft.com/office/drawing/2014/main" id="{39A38C9E-CF32-4E83-B0F4-C1C973105536}"/>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44" name="Straight Connector 243">
                <a:extLst>
                  <a:ext uri="{FF2B5EF4-FFF2-40B4-BE49-F238E27FC236}">
                    <a16:creationId xmlns:a16="http://schemas.microsoft.com/office/drawing/2014/main" id="{333911A8-190C-4DCC-8DBE-6BCE9401B00F}"/>
                  </a:ext>
                </a:extLst>
              </xdr:cNvPr>
              <xdr:cNvCxnSpPr>
                <a:stCxn id="243"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40" name="Group 739">
              <a:extLst>
                <a:ext uri="{FF2B5EF4-FFF2-40B4-BE49-F238E27FC236}">
                  <a16:creationId xmlns:a16="http://schemas.microsoft.com/office/drawing/2014/main" id="{F79EA955-F169-4FC4-B290-103CCB5B845F}"/>
                </a:ext>
              </a:extLst>
            </xdr:cNvPr>
            <xdr:cNvGrpSpPr>
              <a:grpSpLocks/>
            </xdr:cNvGrpSpPr>
          </xdr:nvGrpSpPr>
          <xdr:grpSpPr bwMode="auto">
            <a:xfrm rot="5400000">
              <a:off x="9931465" y="10675315"/>
              <a:ext cx="809344" cy="1375501"/>
              <a:chOff x="4407561" y="8451137"/>
              <a:chExt cx="84219" cy="134638"/>
            </a:xfrm>
          </xdr:grpSpPr>
          <xdr:cxnSp macro="">
            <xdr:nvCxnSpPr>
              <xdr:cNvPr id="241" name="Straight Connector 240">
                <a:extLst>
                  <a:ext uri="{FF2B5EF4-FFF2-40B4-BE49-F238E27FC236}">
                    <a16:creationId xmlns:a16="http://schemas.microsoft.com/office/drawing/2014/main" id="{B13115E8-6875-4AD1-A7F1-FF13E9AC8858}"/>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2" name="Oval 241">
                <a:extLst>
                  <a:ext uri="{FF2B5EF4-FFF2-40B4-BE49-F238E27FC236}">
                    <a16:creationId xmlns:a16="http://schemas.microsoft.com/office/drawing/2014/main" id="{BA93BE0C-5BC1-4847-A267-6FA16B91E49A}"/>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20</xdr:col>
      <xdr:colOff>104775</xdr:colOff>
      <xdr:row>22</xdr:row>
      <xdr:rowOff>9525</xdr:rowOff>
    </xdr:from>
    <xdr:to>
      <xdr:col>23</xdr:col>
      <xdr:colOff>9525</xdr:colOff>
      <xdr:row>23</xdr:row>
      <xdr:rowOff>95250</xdr:rowOff>
    </xdr:to>
    <xdr:grpSp>
      <xdr:nvGrpSpPr>
        <xdr:cNvPr id="245" name="Group 244">
          <a:extLst>
            <a:ext uri="{FF2B5EF4-FFF2-40B4-BE49-F238E27FC236}">
              <a16:creationId xmlns:a16="http://schemas.microsoft.com/office/drawing/2014/main" id="{359CF899-07AF-4764-9CF3-126B99921D92}"/>
            </a:ext>
          </a:extLst>
        </xdr:cNvPr>
        <xdr:cNvGrpSpPr/>
      </xdr:nvGrpSpPr>
      <xdr:grpSpPr>
        <a:xfrm>
          <a:off x="2390775" y="2859405"/>
          <a:ext cx="247650" cy="215265"/>
          <a:chOff x="9105900" y="10525124"/>
          <a:chExt cx="1935421" cy="1647267"/>
        </a:xfrm>
      </xdr:grpSpPr>
      <xdr:sp macro="" textlink="">
        <xdr:nvSpPr>
          <xdr:cNvPr id="247" name="Rectangle 246">
            <a:extLst>
              <a:ext uri="{FF2B5EF4-FFF2-40B4-BE49-F238E27FC236}">
                <a16:creationId xmlns:a16="http://schemas.microsoft.com/office/drawing/2014/main" id="{74C9308B-95F0-4A06-88F8-5B30246F73B2}"/>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52" name="Group 251">
            <a:extLst>
              <a:ext uri="{FF2B5EF4-FFF2-40B4-BE49-F238E27FC236}">
                <a16:creationId xmlns:a16="http://schemas.microsoft.com/office/drawing/2014/main" id="{9052A0AA-374A-4FE8-BD10-7C47E825EB65}"/>
              </a:ext>
            </a:extLst>
          </xdr:cNvPr>
          <xdr:cNvGrpSpPr/>
        </xdr:nvGrpSpPr>
        <xdr:grpSpPr>
          <a:xfrm>
            <a:off x="9458325" y="10553724"/>
            <a:ext cx="1582996" cy="1618667"/>
            <a:chOff x="9672631" y="10572773"/>
            <a:chExt cx="1862144" cy="1618667"/>
          </a:xfrm>
        </xdr:grpSpPr>
        <xdr:grpSp>
          <xdr:nvGrpSpPr>
            <xdr:cNvPr id="254" name="Group 160">
              <a:extLst>
                <a:ext uri="{FF2B5EF4-FFF2-40B4-BE49-F238E27FC236}">
                  <a16:creationId xmlns:a16="http://schemas.microsoft.com/office/drawing/2014/main" id="{45253B89-B22A-46B0-87BD-0BA297892E9C}"/>
                </a:ext>
              </a:extLst>
            </xdr:cNvPr>
            <xdr:cNvGrpSpPr>
              <a:grpSpLocks/>
            </xdr:cNvGrpSpPr>
          </xdr:nvGrpSpPr>
          <xdr:grpSpPr bwMode="auto">
            <a:xfrm rot="5400000">
              <a:off x="9366667" y="10497738"/>
              <a:ext cx="1618667" cy="1730640"/>
              <a:chOff x="967311" y="8951113"/>
              <a:chExt cx="914400" cy="651143"/>
            </a:xfrm>
          </xdr:grpSpPr>
          <xdr:sp macro="" textlink="">
            <xdr:nvSpPr>
              <xdr:cNvPr id="258" name="Flowchart: Collate 257">
                <a:extLst>
                  <a:ext uri="{FF2B5EF4-FFF2-40B4-BE49-F238E27FC236}">
                    <a16:creationId xmlns:a16="http://schemas.microsoft.com/office/drawing/2014/main" id="{29BE6ECE-72D1-4FB6-A59D-8CDF8DDA0FDA}"/>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61" name="Straight Connector 260">
                <a:extLst>
                  <a:ext uri="{FF2B5EF4-FFF2-40B4-BE49-F238E27FC236}">
                    <a16:creationId xmlns:a16="http://schemas.microsoft.com/office/drawing/2014/main" id="{8A2AA7AC-2362-4E5A-AF6A-58D76B57B961}"/>
                  </a:ext>
                </a:extLst>
              </xdr:cNvPr>
              <xdr:cNvCxnSpPr>
                <a:stCxn id="258"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55" name="Group 739">
              <a:extLst>
                <a:ext uri="{FF2B5EF4-FFF2-40B4-BE49-F238E27FC236}">
                  <a16:creationId xmlns:a16="http://schemas.microsoft.com/office/drawing/2014/main" id="{76A8505E-0922-4B9C-955E-2FA35F5E7E1B}"/>
                </a:ext>
              </a:extLst>
            </xdr:cNvPr>
            <xdr:cNvGrpSpPr>
              <a:grpSpLocks/>
            </xdr:cNvGrpSpPr>
          </xdr:nvGrpSpPr>
          <xdr:grpSpPr bwMode="auto">
            <a:xfrm rot="5400000">
              <a:off x="9931465" y="10675315"/>
              <a:ext cx="809344" cy="1375501"/>
              <a:chOff x="4407561" y="8451137"/>
              <a:chExt cx="84219" cy="134638"/>
            </a:xfrm>
          </xdr:grpSpPr>
          <xdr:cxnSp macro="">
            <xdr:nvCxnSpPr>
              <xdr:cNvPr id="256" name="Straight Connector 255">
                <a:extLst>
                  <a:ext uri="{FF2B5EF4-FFF2-40B4-BE49-F238E27FC236}">
                    <a16:creationId xmlns:a16="http://schemas.microsoft.com/office/drawing/2014/main" id="{D18165BC-FEAA-4A9F-B41D-477A966D7EDE}"/>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7" name="Oval 256">
                <a:extLst>
                  <a:ext uri="{FF2B5EF4-FFF2-40B4-BE49-F238E27FC236}">
                    <a16:creationId xmlns:a16="http://schemas.microsoft.com/office/drawing/2014/main" id="{D9411A93-D766-417D-8D5D-2ABADA0353D0}"/>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29</xdr:col>
      <xdr:colOff>104775</xdr:colOff>
      <xdr:row>22</xdr:row>
      <xdr:rowOff>19050</xdr:rowOff>
    </xdr:from>
    <xdr:to>
      <xdr:col>32</xdr:col>
      <xdr:colOff>9525</xdr:colOff>
      <xdr:row>23</xdr:row>
      <xdr:rowOff>104775</xdr:rowOff>
    </xdr:to>
    <xdr:grpSp>
      <xdr:nvGrpSpPr>
        <xdr:cNvPr id="262" name="Group 261">
          <a:extLst>
            <a:ext uri="{FF2B5EF4-FFF2-40B4-BE49-F238E27FC236}">
              <a16:creationId xmlns:a16="http://schemas.microsoft.com/office/drawing/2014/main" id="{1D12C67C-A2A5-48F3-8773-1210607C66AC}"/>
            </a:ext>
          </a:extLst>
        </xdr:cNvPr>
        <xdr:cNvGrpSpPr/>
      </xdr:nvGrpSpPr>
      <xdr:grpSpPr>
        <a:xfrm>
          <a:off x="3419475" y="2868930"/>
          <a:ext cx="247650" cy="215265"/>
          <a:chOff x="9105900" y="10525124"/>
          <a:chExt cx="1935421" cy="1647267"/>
        </a:xfrm>
      </xdr:grpSpPr>
      <xdr:sp macro="" textlink="">
        <xdr:nvSpPr>
          <xdr:cNvPr id="263" name="Rectangle 262">
            <a:extLst>
              <a:ext uri="{FF2B5EF4-FFF2-40B4-BE49-F238E27FC236}">
                <a16:creationId xmlns:a16="http://schemas.microsoft.com/office/drawing/2014/main" id="{0802E47E-B5AB-4425-923C-234A0DDFF226}"/>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64" name="Group 263">
            <a:extLst>
              <a:ext uri="{FF2B5EF4-FFF2-40B4-BE49-F238E27FC236}">
                <a16:creationId xmlns:a16="http://schemas.microsoft.com/office/drawing/2014/main" id="{BE71CCBC-684D-4F88-A583-5CC27489ADF7}"/>
              </a:ext>
            </a:extLst>
          </xdr:cNvPr>
          <xdr:cNvGrpSpPr/>
        </xdr:nvGrpSpPr>
        <xdr:grpSpPr>
          <a:xfrm>
            <a:off x="9458325" y="10553724"/>
            <a:ext cx="1582996" cy="1618667"/>
            <a:chOff x="9672631" y="10572773"/>
            <a:chExt cx="1862144" cy="1618667"/>
          </a:xfrm>
        </xdr:grpSpPr>
        <xdr:grpSp>
          <xdr:nvGrpSpPr>
            <xdr:cNvPr id="268" name="Group 160">
              <a:extLst>
                <a:ext uri="{FF2B5EF4-FFF2-40B4-BE49-F238E27FC236}">
                  <a16:creationId xmlns:a16="http://schemas.microsoft.com/office/drawing/2014/main" id="{F961F97B-B6DB-45D2-8560-73D3B8B103CA}"/>
                </a:ext>
              </a:extLst>
            </xdr:cNvPr>
            <xdr:cNvGrpSpPr>
              <a:grpSpLocks/>
            </xdr:cNvGrpSpPr>
          </xdr:nvGrpSpPr>
          <xdr:grpSpPr bwMode="auto">
            <a:xfrm rot="5400000">
              <a:off x="9366667" y="10497738"/>
              <a:ext cx="1618667" cy="1730640"/>
              <a:chOff x="967311" y="8951113"/>
              <a:chExt cx="914400" cy="651143"/>
            </a:xfrm>
          </xdr:grpSpPr>
          <xdr:sp macro="" textlink="">
            <xdr:nvSpPr>
              <xdr:cNvPr id="274" name="Flowchart: Collate 273">
                <a:extLst>
                  <a:ext uri="{FF2B5EF4-FFF2-40B4-BE49-F238E27FC236}">
                    <a16:creationId xmlns:a16="http://schemas.microsoft.com/office/drawing/2014/main" id="{27EDC1B8-02B5-44BF-88D1-289BA0CF1129}"/>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77" name="Straight Connector 276">
                <a:extLst>
                  <a:ext uri="{FF2B5EF4-FFF2-40B4-BE49-F238E27FC236}">
                    <a16:creationId xmlns:a16="http://schemas.microsoft.com/office/drawing/2014/main" id="{8408D783-1378-4E85-AC68-0B1E724DF2AB}"/>
                  </a:ext>
                </a:extLst>
              </xdr:cNvPr>
              <xdr:cNvCxnSpPr>
                <a:stCxn id="274"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71" name="Group 739">
              <a:extLst>
                <a:ext uri="{FF2B5EF4-FFF2-40B4-BE49-F238E27FC236}">
                  <a16:creationId xmlns:a16="http://schemas.microsoft.com/office/drawing/2014/main" id="{B9813EF2-F244-4532-B529-16F6F970D750}"/>
                </a:ext>
              </a:extLst>
            </xdr:cNvPr>
            <xdr:cNvGrpSpPr>
              <a:grpSpLocks/>
            </xdr:cNvGrpSpPr>
          </xdr:nvGrpSpPr>
          <xdr:grpSpPr bwMode="auto">
            <a:xfrm rot="5400000">
              <a:off x="9931465" y="10675315"/>
              <a:ext cx="809344" cy="1375501"/>
              <a:chOff x="4407561" y="8451137"/>
              <a:chExt cx="84219" cy="134638"/>
            </a:xfrm>
          </xdr:grpSpPr>
          <xdr:cxnSp macro="">
            <xdr:nvCxnSpPr>
              <xdr:cNvPr id="272" name="Straight Connector 271">
                <a:extLst>
                  <a:ext uri="{FF2B5EF4-FFF2-40B4-BE49-F238E27FC236}">
                    <a16:creationId xmlns:a16="http://schemas.microsoft.com/office/drawing/2014/main" id="{5251E69A-50F4-43BF-BEA8-A718BEEC0D05}"/>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3" name="Oval 272">
                <a:extLst>
                  <a:ext uri="{FF2B5EF4-FFF2-40B4-BE49-F238E27FC236}">
                    <a16:creationId xmlns:a16="http://schemas.microsoft.com/office/drawing/2014/main" id="{42BCA066-0C28-46A0-B0EF-6CDD74DCB0A8}"/>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85</xdr:col>
      <xdr:colOff>95250</xdr:colOff>
      <xdr:row>24</xdr:row>
      <xdr:rowOff>95250</xdr:rowOff>
    </xdr:from>
    <xdr:to>
      <xdr:col>88</xdr:col>
      <xdr:colOff>28571</xdr:colOff>
      <xdr:row>26</xdr:row>
      <xdr:rowOff>19211</xdr:rowOff>
    </xdr:to>
    <xdr:grpSp>
      <xdr:nvGrpSpPr>
        <xdr:cNvPr id="360" name="Group 359">
          <a:extLst>
            <a:ext uri="{FF2B5EF4-FFF2-40B4-BE49-F238E27FC236}">
              <a16:creationId xmlns:a16="http://schemas.microsoft.com/office/drawing/2014/main" id="{0B3AB73B-8448-4BFA-B078-645B8385653E}"/>
            </a:ext>
          </a:extLst>
        </xdr:cNvPr>
        <xdr:cNvGrpSpPr/>
      </xdr:nvGrpSpPr>
      <xdr:grpSpPr>
        <a:xfrm>
          <a:off x="9810750" y="3204210"/>
          <a:ext cx="276221" cy="183041"/>
          <a:chOff x="4333876" y="8261897"/>
          <a:chExt cx="962013" cy="1176967"/>
        </a:xfrm>
      </xdr:grpSpPr>
      <xdr:grpSp>
        <xdr:nvGrpSpPr>
          <xdr:cNvPr id="361" name="Group 352">
            <a:extLst>
              <a:ext uri="{FF2B5EF4-FFF2-40B4-BE49-F238E27FC236}">
                <a16:creationId xmlns:a16="http://schemas.microsoft.com/office/drawing/2014/main" id="{1FFD835E-A320-4A19-BA5D-7F0D9559B3F4}"/>
              </a:ext>
            </a:extLst>
          </xdr:cNvPr>
          <xdr:cNvGrpSpPr>
            <a:grpSpLocks/>
          </xdr:cNvGrpSpPr>
        </xdr:nvGrpSpPr>
        <xdr:grpSpPr bwMode="auto">
          <a:xfrm>
            <a:off x="4333876" y="8261897"/>
            <a:ext cx="962013" cy="1176967"/>
            <a:chOff x="3633792" y="7089071"/>
            <a:chExt cx="1671571" cy="783243"/>
          </a:xfrm>
        </xdr:grpSpPr>
        <xdr:grpSp>
          <xdr:nvGrpSpPr>
            <xdr:cNvPr id="363" name="Group 750">
              <a:extLst>
                <a:ext uri="{FF2B5EF4-FFF2-40B4-BE49-F238E27FC236}">
                  <a16:creationId xmlns:a16="http://schemas.microsoft.com/office/drawing/2014/main" id="{EFD5EBD3-9FC7-435F-84B0-006764C4FA24}"/>
                </a:ext>
              </a:extLst>
            </xdr:cNvPr>
            <xdr:cNvGrpSpPr>
              <a:grpSpLocks/>
            </xdr:cNvGrpSpPr>
          </xdr:nvGrpSpPr>
          <xdr:grpSpPr bwMode="auto">
            <a:xfrm rot="-5400000">
              <a:off x="4077956" y="6644907"/>
              <a:ext cx="783243" cy="1671571"/>
              <a:chOff x="4012361" y="6781834"/>
              <a:chExt cx="1351202" cy="2104946"/>
            </a:xfrm>
          </xdr:grpSpPr>
          <xdr:sp macro="" textlink="">
            <xdr:nvSpPr>
              <xdr:cNvPr id="365" name="Rectangle 364">
                <a:extLst>
                  <a:ext uri="{FF2B5EF4-FFF2-40B4-BE49-F238E27FC236}">
                    <a16:creationId xmlns:a16="http://schemas.microsoft.com/office/drawing/2014/main" id="{A8E2DE83-3CF3-4B7C-821F-E05C203EAB14}"/>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66" name="Group 740">
                <a:extLst>
                  <a:ext uri="{FF2B5EF4-FFF2-40B4-BE49-F238E27FC236}">
                    <a16:creationId xmlns:a16="http://schemas.microsoft.com/office/drawing/2014/main" id="{5C600572-82DA-4F6D-B7A9-163F1782ED6B}"/>
                  </a:ext>
                </a:extLst>
              </xdr:cNvPr>
              <xdr:cNvGrpSpPr>
                <a:grpSpLocks/>
              </xdr:cNvGrpSpPr>
            </xdr:nvGrpSpPr>
            <xdr:grpSpPr bwMode="auto">
              <a:xfrm rot="5400000">
                <a:off x="4118781" y="6675414"/>
                <a:ext cx="1138361" cy="1351202"/>
                <a:chOff x="4365454" y="8453223"/>
                <a:chExt cx="169162" cy="165585"/>
              </a:xfrm>
            </xdr:grpSpPr>
            <xdr:grpSp>
              <xdr:nvGrpSpPr>
                <xdr:cNvPr id="367" name="Group 160">
                  <a:extLst>
                    <a:ext uri="{FF2B5EF4-FFF2-40B4-BE49-F238E27FC236}">
                      <a16:creationId xmlns:a16="http://schemas.microsoft.com/office/drawing/2014/main" id="{B1F55BE6-168F-4D2D-A64A-B24BB199BC64}"/>
                    </a:ext>
                  </a:extLst>
                </xdr:cNvPr>
                <xdr:cNvGrpSpPr>
                  <a:grpSpLocks/>
                </xdr:cNvGrpSpPr>
              </xdr:nvGrpSpPr>
              <xdr:grpSpPr bwMode="auto">
                <a:xfrm>
                  <a:off x="4365454" y="8456221"/>
                  <a:ext cx="169162" cy="162587"/>
                  <a:chOff x="967311" y="8977295"/>
                  <a:chExt cx="918341" cy="624961"/>
                </a:xfrm>
              </xdr:grpSpPr>
              <xdr:sp macro="" textlink="">
                <xdr:nvSpPr>
                  <xdr:cNvPr id="371" name="Flowchart: Collate 370">
                    <a:extLst>
                      <a:ext uri="{FF2B5EF4-FFF2-40B4-BE49-F238E27FC236}">
                        <a16:creationId xmlns:a16="http://schemas.microsoft.com/office/drawing/2014/main" id="{3DBF70CC-98DC-4BB7-B495-34E92C0A4940}"/>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72" name="Straight Connector 371">
                    <a:extLst>
                      <a:ext uri="{FF2B5EF4-FFF2-40B4-BE49-F238E27FC236}">
                        <a16:creationId xmlns:a16="http://schemas.microsoft.com/office/drawing/2014/main" id="{BCF99D67-87C6-45A1-9A02-EE75515ABF07}"/>
                      </a:ext>
                    </a:extLst>
                  </xdr:cNvPr>
                  <xdr:cNvCxnSpPr>
                    <a:stCxn id="370"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68" name="Group 739">
                  <a:extLst>
                    <a:ext uri="{FF2B5EF4-FFF2-40B4-BE49-F238E27FC236}">
                      <a16:creationId xmlns:a16="http://schemas.microsoft.com/office/drawing/2014/main" id="{9B3708B6-18BB-4B13-BFF8-54A53C5D8AE3}"/>
                    </a:ext>
                  </a:extLst>
                </xdr:cNvPr>
                <xdr:cNvGrpSpPr>
                  <a:grpSpLocks/>
                </xdr:cNvGrpSpPr>
              </xdr:nvGrpSpPr>
              <xdr:grpSpPr bwMode="auto">
                <a:xfrm>
                  <a:off x="4407744" y="8453223"/>
                  <a:ext cx="84581" cy="123172"/>
                  <a:chOff x="4407744" y="8453223"/>
                  <a:chExt cx="84581" cy="123172"/>
                </a:xfrm>
              </xdr:grpSpPr>
              <xdr:cxnSp macro="">
                <xdr:nvCxnSpPr>
                  <xdr:cNvPr id="369" name="Straight Connector 368">
                    <a:extLst>
                      <a:ext uri="{FF2B5EF4-FFF2-40B4-BE49-F238E27FC236}">
                        <a16:creationId xmlns:a16="http://schemas.microsoft.com/office/drawing/2014/main" id="{8F1B339E-6560-4F13-9598-2E645FF748F5}"/>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70" name="Oval 369">
                    <a:extLst>
                      <a:ext uri="{FF2B5EF4-FFF2-40B4-BE49-F238E27FC236}">
                        <a16:creationId xmlns:a16="http://schemas.microsoft.com/office/drawing/2014/main" id="{E05EA621-DD47-46A9-B187-13893E3D1A39}"/>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64" name="Straight Connector 363">
              <a:extLst>
                <a:ext uri="{FF2B5EF4-FFF2-40B4-BE49-F238E27FC236}">
                  <a16:creationId xmlns:a16="http://schemas.microsoft.com/office/drawing/2014/main" id="{B6868C4E-34EB-4FD9-B0DF-03DB8D2E0E9D}"/>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62" name="Straight Connector 361">
            <a:extLst>
              <a:ext uri="{FF2B5EF4-FFF2-40B4-BE49-F238E27FC236}">
                <a16:creationId xmlns:a16="http://schemas.microsoft.com/office/drawing/2014/main" id="{716BE22C-7BF4-4C69-BE5E-701BCAC8E69F}"/>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104775</xdr:colOff>
      <xdr:row>24</xdr:row>
      <xdr:rowOff>85725</xdr:rowOff>
    </xdr:from>
    <xdr:to>
      <xdr:col>79</xdr:col>
      <xdr:colOff>38096</xdr:colOff>
      <xdr:row>26</xdr:row>
      <xdr:rowOff>9686</xdr:rowOff>
    </xdr:to>
    <xdr:grpSp>
      <xdr:nvGrpSpPr>
        <xdr:cNvPr id="373" name="Group 372">
          <a:extLst>
            <a:ext uri="{FF2B5EF4-FFF2-40B4-BE49-F238E27FC236}">
              <a16:creationId xmlns:a16="http://schemas.microsoft.com/office/drawing/2014/main" id="{CB044307-47E5-407C-A0FB-9FEB8833B569}"/>
            </a:ext>
          </a:extLst>
        </xdr:cNvPr>
        <xdr:cNvGrpSpPr/>
      </xdr:nvGrpSpPr>
      <xdr:grpSpPr>
        <a:xfrm>
          <a:off x="8791575" y="3194685"/>
          <a:ext cx="276221" cy="183041"/>
          <a:chOff x="4333876" y="8261897"/>
          <a:chExt cx="962013" cy="1176967"/>
        </a:xfrm>
      </xdr:grpSpPr>
      <xdr:grpSp>
        <xdr:nvGrpSpPr>
          <xdr:cNvPr id="374" name="Group 352">
            <a:extLst>
              <a:ext uri="{FF2B5EF4-FFF2-40B4-BE49-F238E27FC236}">
                <a16:creationId xmlns:a16="http://schemas.microsoft.com/office/drawing/2014/main" id="{AD9E9B27-50BA-4649-A68C-38BE66618080}"/>
              </a:ext>
            </a:extLst>
          </xdr:cNvPr>
          <xdr:cNvGrpSpPr>
            <a:grpSpLocks/>
          </xdr:cNvGrpSpPr>
        </xdr:nvGrpSpPr>
        <xdr:grpSpPr bwMode="auto">
          <a:xfrm>
            <a:off x="4333876" y="8261897"/>
            <a:ext cx="962013" cy="1176967"/>
            <a:chOff x="3633792" y="7089071"/>
            <a:chExt cx="1671571" cy="783243"/>
          </a:xfrm>
        </xdr:grpSpPr>
        <xdr:grpSp>
          <xdr:nvGrpSpPr>
            <xdr:cNvPr id="376" name="Group 750">
              <a:extLst>
                <a:ext uri="{FF2B5EF4-FFF2-40B4-BE49-F238E27FC236}">
                  <a16:creationId xmlns:a16="http://schemas.microsoft.com/office/drawing/2014/main" id="{5D85A236-213C-4E33-A5DB-5B57B0C4F22F}"/>
                </a:ext>
              </a:extLst>
            </xdr:cNvPr>
            <xdr:cNvGrpSpPr>
              <a:grpSpLocks/>
            </xdr:cNvGrpSpPr>
          </xdr:nvGrpSpPr>
          <xdr:grpSpPr bwMode="auto">
            <a:xfrm rot="-5400000">
              <a:off x="4077956" y="6644907"/>
              <a:ext cx="783243" cy="1671571"/>
              <a:chOff x="4012361" y="6781834"/>
              <a:chExt cx="1351202" cy="2104946"/>
            </a:xfrm>
          </xdr:grpSpPr>
          <xdr:sp macro="" textlink="">
            <xdr:nvSpPr>
              <xdr:cNvPr id="378" name="Rectangle 377">
                <a:extLst>
                  <a:ext uri="{FF2B5EF4-FFF2-40B4-BE49-F238E27FC236}">
                    <a16:creationId xmlns:a16="http://schemas.microsoft.com/office/drawing/2014/main" id="{73B74015-9A1A-4E9D-8F6A-85E128E69C8B}"/>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79" name="Group 740">
                <a:extLst>
                  <a:ext uri="{FF2B5EF4-FFF2-40B4-BE49-F238E27FC236}">
                    <a16:creationId xmlns:a16="http://schemas.microsoft.com/office/drawing/2014/main" id="{7F025189-3FE5-4839-BBE6-37CF302B45C7}"/>
                  </a:ext>
                </a:extLst>
              </xdr:cNvPr>
              <xdr:cNvGrpSpPr>
                <a:grpSpLocks/>
              </xdr:cNvGrpSpPr>
            </xdr:nvGrpSpPr>
            <xdr:grpSpPr bwMode="auto">
              <a:xfrm rot="5400000">
                <a:off x="4118781" y="6675414"/>
                <a:ext cx="1138361" cy="1351202"/>
                <a:chOff x="4365454" y="8453223"/>
                <a:chExt cx="169162" cy="165585"/>
              </a:xfrm>
            </xdr:grpSpPr>
            <xdr:grpSp>
              <xdr:nvGrpSpPr>
                <xdr:cNvPr id="380" name="Group 160">
                  <a:extLst>
                    <a:ext uri="{FF2B5EF4-FFF2-40B4-BE49-F238E27FC236}">
                      <a16:creationId xmlns:a16="http://schemas.microsoft.com/office/drawing/2014/main" id="{EF60866A-17AE-49A4-8E9C-D9421484EDA4}"/>
                    </a:ext>
                  </a:extLst>
                </xdr:cNvPr>
                <xdr:cNvGrpSpPr>
                  <a:grpSpLocks/>
                </xdr:cNvGrpSpPr>
              </xdr:nvGrpSpPr>
              <xdr:grpSpPr bwMode="auto">
                <a:xfrm>
                  <a:off x="4365454" y="8456221"/>
                  <a:ext cx="169162" cy="162587"/>
                  <a:chOff x="967311" y="8977295"/>
                  <a:chExt cx="918341" cy="624961"/>
                </a:xfrm>
              </xdr:grpSpPr>
              <xdr:sp macro="" textlink="">
                <xdr:nvSpPr>
                  <xdr:cNvPr id="384" name="Flowchart: Collate 383">
                    <a:extLst>
                      <a:ext uri="{FF2B5EF4-FFF2-40B4-BE49-F238E27FC236}">
                        <a16:creationId xmlns:a16="http://schemas.microsoft.com/office/drawing/2014/main" id="{5BFF6BFA-E1D0-40A4-9E95-FDC8E5B89E5E}"/>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85" name="Straight Connector 384">
                    <a:extLst>
                      <a:ext uri="{FF2B5EF4-FFF2-40B4-BE49-F238E27FC236}">
                        <a16:creationId xmlns:a16="http://schemas.microsoft.com/office/drawing/2014/main" id="{68A797EC-08D9-4426-8B57-A54D584B8DEC}"/>
                      </a:ext>
                    </a:extLst>
                  </xdr:cNvPr>
                  <xdr:cNvCxnSpPr>
                    <a:stCxn id="383"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81" name="Group 739">
                  <a:extLst>
                    <a:ext uri="{FF2B5EF4-FFF2-40B4-BE49-F238E27FC236}">
                      <a16:creationId xmlns:a16="http://schemas.microsoft.com/office/drawing/2014/main" id="{1BCFDE5B-9076-48B1-96EC-C1220300DA02}"/>
                    </a:ext>
                  </a:extLst>
                </xdr:cNvPr>
                <xdr:cNvGrpSpPr>
                  <a:grpSpLocks/>
                </xdr:cNvGrpSpPr>
              </xdr:nvGrpSpPr>
              <xdr:grpSpPr bwMode="auto">
                <a:xfrm>
                  <a:off x="4407744" y="8453223"/>
                  <a:ext cx="84581" cy="123172"/>
                  <a:chOff x="4407744" y="8453223"/>
                  <a:chExt cx="84581" cy="123172"/>
                </a:xfrm>
              </xdr:grpSpPr>
              <xdr:cxnSp macro="">
                <xdr:nvCxnSpPr>
                  <xdr:cNvPr id="382" name="Straight Connector 381">
                    <a:extLst>
                      <a:ext uri="{FF2B5EF4-FFF2-40B4-BE49-F238E27FC236}">
                        <a16:creationId xmlns:a16="http://schemas.microsoft.com/office/drawing/2014/main" id="{3A35E78A-2AB8-4574-8A16-B8DF1D62C993}"/>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3" name="Oval 382">
                    <a:extLst>
                      <a:ext uri="{FF2B5EF4-FFF2-40B4-BE49-F238E27FC236}">
                        <a16:creationId xmlns:a16="http://schemas.microsoft.com/office/drawing/2014/main" id="{C62E8055-1FEC-41DD-8C1A-1DBD243A2B23}"/>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77" name="Straight Connector 376">
              <a:extLst>
                <a:ext uri="{FF2B5EF4-FFF2-40B4-BE49-F238E27FC236}">
                  <a16:creationId xmlns:a16="http://schemas.microsoft.com/office/drawing/2014/main" id="{20EB9F19-F02F-4864-96F6-0CABD4BB4B27}"/>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5" name="Straight Connector 374">
            <a:extLst>
              <a:ext uri="{FF2B5EF4-FFF2-40B4-BE49-F238E27FC236}">
                <a16:creationId xmlns:a16="http://schemas.microsoft.com/office/drawing/2014/main" id="{CE8813D0-3EA7-4875-A309-EB6FAF3DCFA4}"/>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85725</xdr:colOff>
      <xdr:row>24</xdr:row>
      <xdr:rowOff>85725</xdr:rowOff>
    </xdr:from>
    <xdr:to>
      <xdr:col>72</xdr:col>
      <xdr:colOff>19046</xdr:colOff>
      <xdr:row>26</xdr:row>
      <xdr:rowOff>9686</xdr:rowOff>
    </xdr:to>
    <xdr:grpSp>
      <xdr:nvGrpSpPr>
        <xdr:cNvPr id="386" name="Group 385">
          <a:extLst>
            <a:ext uri="{FF2B5EF4-FFF2-40B4-BE49-F238E27FC236}">
              <a16:creationId xmlns:a16="http://schemas.microsoft.com/office/drawing/2014/main" id="{BD082B36-7181-4EB2-91F8-0D0B6F5B62CE}"/>
            </a:ext>
          </a:extLst>
        </xdr:cNvPr>
        <xdr:cNvGrpSpPr/>
      </xdr:nvGrpSpPr>
      <xdr:grpSpPr>
        <a:xfrm>
          <a:off x="7972425" y="3194685"/>
          <a:ext cx="276221" cy="183041"/>
          <a:chOff x="4333876" y="8261897"/>
          <a:chExt cx="962013" cy="1176967"/>
        </a:xfrm>
      </xdr:grpSpPr>
      <xdr:grpSp>
        <xdr:nvGrpSpPr>
          <xdr:cNvPr id="387" name="Group 352">
            <a:extLst>
              <a:ext uri="{FF2B5EF4-FFF2-40B4-BE49-F238E27FC236}">
                <a16:creationId xmlns:a16="http://schemas.microsoft.com/office/drawing/2014/main" id="{7A849058-DD1D-4576-8442-AF1E290AF635}"/>
              </a:ext>
            </a:extLst>
          </xdr:cNvPr>
          <xdr:cNvGrpSpPr>
            <a:grpSpLocks/>
          </xdr:cNvGrpSpPr>
        </xdr:nvGrpSpPr>
        <xdr:grpSpPr bwMode="auto">
          <a:xfrm>
            <a:off x="4333876" y="8261897"/>
            <a:ext cx="962013" cy="1176967"/>
            <a:chOff x="3633792" y="7089071"/>
            <a:chExt cx="1671571" cy="783243"/>
          </a:xfrm>
        </xdr:grpSpPr>
        <xdr:grpSp>
          <xdr:nvGrpSpPr>
            <xdr:cNvPr id="389" name="Group 750">
              <a:extLst>
                <a:ext uri="{FF2B5EF4-FFF2-40B4-BE49-F238E27FC236}">
                  <a16:creationId xmlns:a16="http://schemas.microsoft.com/office/drawing/2014/main" id="{62276693-221D-486C-89B9-BA9E22BE92A2}"/>
                </a:ext>
              </a:extLst>
            </xdr:cNvPr>
            <xdr:cNvGrpSpPr>
              <a:grpSpLocks/>
            </xdr:cNvGrpSpPr>
          </xdr:nvGrpSpPr>
          <xdr:grpSpPr bwMode="auto">
            <a:xfrm rot="-5400000">
              <a:off x="4077956" y="6644907"/>
              <a:ext cx="783243" cy="1671571"/>
              <a:chOff x="4012361" y="6781834"/>
              <a:chExt cx="1351202" cy="2104946"/>
            </a:xfrm>
          </xdr:grpSpPr>
          <xdr:sp macro="" textlink="">
            <xdr:nvSpPr>
              <xdr:cNvPr id="391" name="Rectangle 390">
                <a:extLst>
                  <a:ext uri="{FF2B5EF4-FFF2-40B4-BE49-F238E27FC236}">
                    <a16:creationId xmlns:a16="http://schemas.microsoft.com/office/drawing/2014/main" id="{B39EAA8D-574D-4A35-9E9A-8692DB61B747}"/>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92" name="Group 740">
                <a:extLst>
                  <a:ext uri="{FF2B5EF4-FFF2-40B4-BE49-F238E27FC236}">
                    <a16:creationId xmlns:a16="http://schemas.microsoft.com/office/drawing/2014/main" id="{B6F8CB1F-952A-4786-A685-EC7917E22647}"/>
                  </a:ext>
                </a:extLst>
              </xdr:cNvPr>
              <xdr:cNvGrpSpPr>
                <a:grpSpLocks/>
              </xdr:cNvGrpSpPr>
            </xdr:nvGrpSpPr>
            <xdr:grpSpPr bwMode="auto">
              <a:xfrm rot="5400000">
                <a:off x="4118781" y="6675414"/>
                <a:ext cx="1138361" cy="1351202"/>
                <a:chOff x="4365454" y="8453223"/>
                <a:chExt cx="169162" cy="165585"/>
              </a:xfrm>
            </xdr:grpSpPr>
            <xdr:grpSp>
              <xdr:nvGrpSpPr>
                <xdr:cNvPr id="393" name="Group 160">
                  <a:extLst>
                    <a:ext uri="{FF2B5EF4-FFF2-40B4-BE49-F238E27FC236}">
                      <a16:creationId xmlns:a16="http://schemas.microsoft.com/office/drawing/2014/main" id="{A177D79E-D0CE-4504-83F5-5E35FEA739AF}"/>
                    </a:ext>
                  </a:extLst>
                </xdr:cNvPr>
                <xdr:cNvGrpSpPr>
                  <a:grpSpLocks/>
                </xdr:cNvGrpSpPr>
              </xdr:nvGrpSpPr>
              <xdr:grpSpPr bwMode="auto">
                <a:xfrm>
                  <a:off x="4365454" y="8456221"/>
                  <a:ext cx="169162" cy="162587"/>
                  <a:chOff x="967311" y="8977295"/>
                  <a:chExt cx="918341" cy="624961"/>
                </a:xfrm>
              </xdr:grpSpPr>
              <xdr:sp macro="" textlink="">
                <xdr:nvSpPr>
                  <xdr:cNvPr id="397" name="Flowchart: Collate 396">
                    <a:extLst>
                      <a:ext uri="{FF2B5EF4-FFF2-40B4-BE49-F238E27FC236}">
                        <a16:creationId xmlns:a16="http://schemas.microsoft.com/office/drawing/2014/main" id="{6D321E37-4E8C-4497-9B46-2BE1C732D2DB}"/>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98" name="Straight Connector 397">
                    <a:extLst>
                      <a:ext uri="{FF2B5EF4-FFF2-40B4-BE49-F238E27FC236}">
                        <a16:creationId xmlns:a16="http://schemas.microsoft.com/office/drawing/2014/main" id="{B0342F8F-8D34-4FF5-8C05-873A52EBCF73}"/>
                      </a:ext>
                    </a:extLst>
                  </xdr:cNvPr>
                  <xdr:cNvCxnSpPr>
                    <a:stCxn id="396"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94" name="Group 739">
                  <a:extLst>
                    <a:ext uri="{FF2B5EF4-FFF2-40B4-BE49-F238E27FC236}">
                      <a16:creationId xmlns:a16="http://schemas.microsoft.com/office/drawing/2014/main" id="{2BB0DAAB-842F-4E77-AB09-98CE82DABA6D}"/>
                    </a:ext>
                  </a:extLst>
                </xdr:cNvPr>
                <xdr:cNvGrpSpPr>
                  <a:grpSpLocks/>
                </xdr:cNvGrpSpPr>
              </xdr:nvGrpSpPr>
              <xdr:grpSpPr bwMode="auto">
                <a:xfrm>
                  <a:off x="4407744" y="8453223"/>
                  <a:ext cx="84581" cy="123172"/>
                  <a:chOff x="4407744" y="8453223"/>
                  <a:chExt cx="84581" cy="123172"/>
                </a:xfrm>
              </xdr:grpSpPr>
              <xdr:cxnSp macro="">
                <xdr:nvCxnSpPr>
                  <xdr:cNvPr id="395" name="Straight Connector 394">
                    <a:extLst>
                      <a:ext uri="{FF2B5EF4-FFF2-40B4-BE49-F238E27FC236}">
                        <a16:creationId xmlns:a16="http://schemas.microsoft.com/office/drawing/2014/main" id="{CB7F76BC-2DFF-4CCD-9308-D3DA9F6EC8D3}"/>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6" name="Oval 395">
                    <a:extLst>
                      <a:ext uri="{FF2B5EF4-FFF2-40B4-BE49-F238E27FC236}">
                        <a16:creationId xmlns:a16="http://schemas.microsoft.com/office/drawing/2014/main" id="{7B10C9A1-2A13-4B5D-9365-494FB104FC51}"/>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90" name="Straight Connector 389">
              <a:extLst>
                <a:ext uri="{FF2B5EF4-FFF2-40B4-BE49-F238E27FC236}">
                  <a16:creationId xmlns:a16="http://schemas.microsoft.com/office/drawing/2014/main" id="{63B700D3-8928-46C0-9928-BAB3A0C056D6}"/>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88" name="Straight Connector 387">
            <a:extLst>
              <a:ext uri="{FF2B5EF4-FFF2-40B4-BE49-F238E27FC236}">
                <a16:creationId xmlns:a16="http://schemas.microsoft.com/office/drawing/2014/main" id="{E922DFF6-2D0A-40DD-9776-32AB97C07EB9}"/>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9525</xdr:colOff>
      <xdr:row>7</xdr:row>
      <xdr:rowOff>0</xdr:rowOff>
    </xdr:from>
    <xdr:to>
      <xdr:col>68</xdr:col>
      <xdr:colOff>76200</xdr:colOff>
      <xdr:row>27</xdr:row>
      <xdr:rowOff>85725</xdr:rowOff>
    </xdr:to>
    <xdr:grpSp>
      <xdr:nvGrpSpPr>
        <xdr:cNvPr id="2" name="Group 1">
          <a:extLst>
            <a:ext uri="{FF2B5EF4-FFF2-40B4-BE49-F238E27FC236}">
              <a16:creationId xmlns:a16="http://schemas.microsoft.com/office/drawing/2014/main" id="{8C4A2676-1EB1-4B69-A88B-1F384A960EEC}"/>
            </a:ext>
          </a:extLst>
        </xdr:cNvPr>
        <xdr:cNvGrpSpPr/>
      </xdr:nvGrpSpPr>
      <xdr:grpSpPr>
        <a:xfrm>
          <a:off x="3781425" y="906780"/>
          <a:ext cx="4067175" cy="2676525"/>
          <a:chOff x="3781425" y="866775"/>
          <a:chExt cx="4067175" cy="2562225"/>
        </a:xfrm>
      </xdr:grpSpPr>
      <xdr:grpSp>
        <xdr:nvGrpSpPr>
          <xdr:cNvPr id="544209" name="Group 647">
            <a:extLst>
              <a:ext uri="{FF2B5EF4-FFF2-40B4-BE49-F238E27FC236}">
                <a16:creationId xmlns:a16="http://schemas.microsoft.com/office/drawing/2014/main" id="{9C575225-F416-49F3-9214-A8401C57045F}"/>
              </a:ext>
            </a:extLst>
          </xdr:cNvPr>
          <xdr:cNvGrpSpPr>
            <a:grpSpLocks/>
          </xdr:cNvGrpSpPr>
        </xdr:nvGrpSpPr>
        <xdr:grpSpPr bwMode="auto">
          <a:xfrm>
            <a:off x="3781425" y="866775"/>
            <a:ext cx="4067175" cy="2562225"/>
            <a:chOff x="3942292" y="354549"/>
            <a:chExt cx="3901526" cy="2565267"/>
          </a:xfrm>
        </xdr:grpSpPr>
        <xdr:sp macro="" textlink="">
          <xdr:nvSpPr>
            <xdr:cNvPr id="544252" name="Line 20">
              <a:extLst>
                <a:ext uri="{FF2B5EF4-FFF2-40B4-BE49-F238E27FC236}">
                  <a16:creationId xmlns:a16="http://schemas.microsoft.com/office/drawing/2014/main" id="{179F8D83-F480-47B9-ABB2-00F18E3D407E}"/>
                </a:ext>
              </a:extLst>
            </xdr:cNvPr>
            <xdr:cNvSpPr>
              <a:spLocks noChangeShapeType="1"/>
            </xdr:cNvSpPr>
          </xdr:nvSpPr>
          <xdr:spPr bwMode="auto">
            <a:xfrm flipV="1">
              <a:off x="3942292" y="1707104"/>
              <a:ext cx="3901526" cy="210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253" name="Line 21">
              <a:extLst>
                <a:ext uri="{FF2B5EF4-FFF2-40B4-BE49-F238E27FC236}">
                  <a16:creationId xmlns:a16="http://schemas.microsoft.com/office/drawing/2014/main" id="{B7F7E805-209C-4C1A-B275-A8369A32B01E}"/>
                </a:ext>
              </a:extLst>
            </xdr:cNvPr>
            <xdr:cNvSpPr>
              <a:spLocks noChangeShapeType="1"/>
            </xdr:cNvSpPr>
          </xdr:nvSpPr>
          <xdr:spPr bwMode="auto">
            <a:xfrm flipV="1">
              <a:off x="3946525" y="1459455"/>
              <a:ext cx="3897292" cy="10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4254" name="Group 617">
              <a:extLst>
                <a:ext uri="{FF2B5EF4-FFF2-40B4-BE49-F238E27FC236}">
                  <a16:creationId xmlns:a16="http://schemas.microsoft.com/office/drawing/2014/main" id="{695CC3A5-6415-47B3-9C63-E14F5FA1AD54}"/>
                </a:ext>
              </a:extLst>
            </xdr:cNvPr>
            <xdr:cNvGrpSpPr>
              <a:grpSpLocks/>
            </xdr:cNvGrpSpPr>
          </xdr:nvGrpSpPr>
          <xdr:grpSpPr bwMode="auto">
            <a:xfrm>
              <a:off x="4609041" y="354549"/>
              <a:ext cx="2952750" cy="2565267"/>
              <a:chOff x="1809750" y="19016145"/>
              <a:chExt cx="2952750" cy="2565267"/>
            </a:xfrm>
          </xdr:grpSpPr>
          <xdr:grpSp>
            <xdr:nvGrpSpPr>
              <xdr:cNvPr id="544255" name="Group 447">
                <a:extLst>
                  <a:ext uri="{FF2B5EF4-FFF2-40B4-BE49-F238E27FC236}">
                    <a16:creationId xmlns:a16="http://schemas.microsoft.com/office/drawing/2014/main" id="{A1C1B9E0-0463-4528-9F65-F4596E1E0F0A}"/>
                  </a:ext>
                </a:extLst>
              </xdr:cNvPr>
              <xdr:cNvGrpSpPr>
                <a:grpSpLocks/>
              </xdr:cNvGrpSpPr>
            </xdr:nvGrpSpPr>
            <xdr:grpSpPr bwMode="auto">
              <a:xfrm>
                <a:off x="1809750" y="19016145"/>
                <a:ext cx="2952750" cy="2565267"/>
                <a:chOff x="1809750" y="18920589"/>
                <a:chExt cx="2952750" cy="2708778"/>
              </a:xfrm>
            </xdr:grpSpPr>
            <xdr:sp macro="" textlink="">
              <xdr:nvSpPr>
                <xdr:cNvPr id="251" name="TextBox 250">
                  <a:extLst>
                    <a:ext uri="{FF2B5EF4-FFF2-40B4-BE49-F238E27FC236}">
                      <a16:creationId xmlns:a16="http://schemas.microsoft.com/office/drawing/2014/main" id="{CB2A66C1-C95A-4009-AE55-23E14B3CF67E}"/>
                    </a:ext>
                  </a:extLst>
                </xdr:cNvPr>
                <xdr:cNvSpPr txBox="1"/>
              </xdr:nvSpPr>
              <xdr:spPr>
                <a:xfrm>
                  <a:off x="1883104" y="20914411"/>
                  <a:ext cx="2805079" cy="714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Opmerking :</a:t>
                  </a:r>
                </a:p>
                <a:p>
                  <a:r>
                    <a:rPr lang="en-US" sz="800" baseline="0">
                      <a:latin typeface="Trebuchet MS" panose="020B0603020202020204" pitchFamily="34" charset="0"/>
                    </a:rPr>
                    <a:t>- voorzien van werkingsurenteller </a:t>
                  </a:r>
                </a:p>
                <a:p>
                  <a:r>
                    <a:rPr lang="en-US" sz="800" baseline="0">
                      <a:latin typeface="Trebuchet MS" panose="020B0603020202020204" pitchFamily="34" charset="0"/>
                    </a:rPr>
                    <a:t>- voorzien van een frequentieregelaar</a:t>
                  </a:r>
                </a:p>
                <a:p>
                  <a:r>
                    <a:rPr lang="en-US" sz="800" baseline="0">
                      <a:latin typeface="Trebuchet MS" panose="020B0603020202020204" pitchFamily="34" charset="0"/>
                    </a:rPr>
                    <a:t>- wordt zo laag mogelijk geplaatst</a:t>
                  </a:r>
                </a:p>
                <a:p>
                  <a:endParaRPr lang="en-US" sz="800" baseline="0">
                    <a:latin typeface="Arial" pitchFamily="34" charset="0"/>
                  </a:endParaRPr>
                </a:p>
              </xdr:txBody>
            </xdr:sp>
            <xdr:grpSp>
              <xdr:nvGrpSpPr>
                <xdr:cNvPr id="544264" name="Group 379">
                  <a:extLst>
                    <a:ext uri="{FF2B5EF4-FFF2-40B4-BE49-F238E27FC236}">
                      <a16:creationId xmlns:a16="http://schemas.microsoft.com/office/drawing/2014/main" id="{ABF97CC4-33FD-472A-983D-1F6FACD2465B}"/>
                    </a:ext>
                  </a:extLst>
                </xdr:cNvPr>
                <xdr:cNvGrpSpPr>
                  <a:grpSpLocks/>
                </xdr:cNvGrpSpPr>
              </xdr:nvGrpSpPr>
              <xdr:grpSpPr bwMode="auto">
                <a:xfrm>
                  <a:off x="1809750" y="18920589"/>
                  <a:ext cx="2952750" cy="2625101"/>
                  <a:chOff x="6170083" y="359852"/>
                  <a:chExt cx="2952750" cy="2477327"/>
                </a:xfrm>
              </xdr:grpSpPr>
              <xdr:sp macro="" textlink="">
                <xdr:nvSpPr>
                  <xdr:cNvPr id="253" name="TextBox 252">
                    <a:extLst>
                      <a:ext uri="{FF2B5EF4-FFF2-40B4-BE49-F238E27FC236}">
                        <a16:creationId xmlns:a16="http://schemas.microsoft.com/office/drawing/2014/main" id="{85C91E60-E284-4C74-8DDA-D0AC97C5965E}"/>
                      </a:ext>
                    </a:extLst>
                  </xdr:cNvPr>
                  <xdr:cNvSpPr txBox="1"/>
                </xdr:nvSpPr>
                <xdr:spPr>
                  <a:xfrm>
                    <a:off x="6206888" y="416870"/>
                    <a:ext cx="1242641" cy="256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Bovengrondse pomp</a:t>
                    </a:r>
                  </a:p>
                </xdr:txBody>
              </xdr:sp>
              <xdr:grpSp>
                <xdr:nvGrpSpPr>
                  <xdr:cNvPr id="544266" name="Group 470">
                    <a:extLst>
                      <a:ext uri="{FF2B5EF4-FFF2-40B4-BE49-F238E27FC236}">
                        <a16:creationId xmlns:a16="http://schemas.microsoft.com/office/drawing/2014/main" id="{A198EB9D-E748-4222-898D-1C0C53E4F5D3}"/>
                      </a:ext>
                    </a:extLst>
                  </xdr:cNvPr>
                  <xdr:cNvGrpSpPr>
                    <a:grpSpLocks/>
                  </xdr:cNvGrpSpPr>
                </xdr:nvGrpSpPr>
                <xdr:grpSpPr bwMode="auto">
                  <a:xfrm>
                    <a:off x="6170083" y="359852"/>
                    <a:ext cx="2952750" cy="2477327"/>
                    <a:chOff x="6170083" y="359852"/>
                    <a:chExt cx="2952750" cy="2477327"/>
                  </a:xfrm>
                </xdr:grpSpPr>
                <xdr:sp macro="" textlink="">
                  <xdr:nvSpPr>
                    <xdr:cNvPr id="544267" name="Rectangle 277">
                      <a:extLst>
                        <a:ext uri="{FF2B5EF4-FFF2-40B4-BE49-F238E27FC236}">
                          <a16:creationId xmlns:a16="http://schemas.microsoft.com/office/drawing/2014/main" id="{85369F85-5E09-4DB2-BCF7-F80E8024B12B}"/>
                        </a:ext>
                      </a:extLst>
                    </xdr:cNvPr>
                    <xdr:cNvSpPr>
                      <a:spLocks noChangeArrowheads="1"/>
                    </xdr:cNvSpPr>
                  </xdr:nvSpPr>
                  <xdr:spPr bwMode="auto">
                    <a:xfrm>
                      <a:off x="6170083" y="359852"/>
                      <a:ext cx="2952750" cy="2477327"/>
                    </a:xfrm>
                    <a:prstGeom prst="rect">
                      <a:avLst/>
                    </a:prstGeom>
                    <a:noFill/>
                    <a:ln w="6350">
                      <a:solidFill>
                        <a:srgbClr val="000000"/>
                      </a:solidFill>
                      <a:prstDash val="lgDash"/>
                      <a:miter lim="800000"/>
                      <a:headEnd/>
                      <a:tailEnd/>
                    </a:ln>
                    <a:extLst>
                      <a:ext uri="{909E8E84-426E-40DD-AFC4-6F175D3DCCD1}">
                        <a14:hiddenFill xmlns:a14="http://schemas.microsoft.com/office/drawing/2010/main">
                          <a:solidFill>
                            <a:srgbClr val="FFFFFF"/>
                          </a:solidFill>
                        </a14:hiddenFill>
                      </a:ext>
                    </a:extLst>
                  </xdr:spPr>
                </xdr:sp>
                <xdr:grpSp>
                  <xdr:nvGrpSpPr>
                    <xdr:cNvPr id="544268" name="Group 469">
                      <a:extLst>
                        <a:ext uri="{FF2B5EF4-FFF2-40B4-BE49-F238E27FC236}">
                          <a16:creationId xmlns:a16="http://schemas.microsoft.com/office/drawing/2014/main" id="{C0268B66-1F06-4613-A65A-C3E20EB1E6FD}"/>
                        </a:ext>
                      </a:extLst>
                    </xdr:cNvPr>
                    <xdr:cNvGrpSpPr>
                      <a:grpSpLocks/>
                    </xdr:cNvGrpSpPr>
                  </xdr:nvGrpSpPr>
                  <xdr:grpSpPr bwMode="auto">
                    <a:xfrm>
                      <a:off x="6572370" y="796476"/>
                      <a:ext cx="1270053" cy="1044085"/>
                      <a:chOff x="6572370" y="796476"/>
                      <a:chExt cx="1270053" cy="1044085"/>
                    </a:xfrm>
                  </xdr:grpSpPr>
                  <xdr:sp macro="" textlink="">
                    <xdr:nvSpPr>
                      <xdr:cNvPr id="544275" name="Line 281">
                        <a:extLst>
                          <a:ext uri="{FF2B5EF4-FFF2-40B4-BE49-F238E27FC236}">
                            <a16:creationId xmlns:a16="http://schemas.microsoft.com/office/drawing/2014/main" id="{968D4234-D9F9-4593-B318-B4390E387684}"/>
                          </a:ext>
                        </a:extLst>
                      </xdr:cNvPr>
                      <xdr:cNvSpPr>
                        <a:spLocks noChangeShapeType="1"/>
                      </xdr:cNvSpPr>
                    </xdr:nvSpPr>
                    <xdr:spPr bwMode="auto">
                      <a:xfrm flipH="1">
                        <a:off x="6916208" y="1037167"/>
                        <a:ext cx="291042" cy="3227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4276" name="Group 439">
                        <a:extLst>
                          <a:ext uri="{FF2B5EF4-FFF2-40B4-BE49-F238E27FC236}">
                            <a16:creationId xmlns:a16="http://schemas.microsoft.com/office/drawing/2014/main" id="{5DFF1ABD-9620-4EC0-B27C-ABDEFD634326}"/>
                          </a:ext>
                        </a:extLst>
                      </xdr:cNvPr>
                      <xdr:cNvGrpSpPr>
                        <a:grpSpLocks/>
                      </xdr:cNvGrpSpPr>
                    </xdr:nvGrpSpPr>
                    <xdr:grpSpPr bwMode="auto">
                      <a:xfrm>
                        <a:off x="6572370" y="1346994"/>
                        <a:ext cx="502540" cy="493567"/>
                        <a:chOff x="6630579" y="3050910"/>
                        <a:chExt cx="502540" cy="493567"/>
                      </a:xfrm>
                    </xdr:grpSpPr>
                    <xdr:sp macro="" textlink="">
                      <xdr:nvSpPr>
                        <xdr:cNvPr id="267" name="Flowchart: Connector 266">
                          <a:extLst>
                            <a:ext uri="{FF2B5EF4-FFF2-40B4-BE49-F238E27FC236}">
                              <a16:creationId xmlns:a16="http://schemas.microsoft.com/office/drawing/2014/main" id="{CA2E4BF0-DCCB-4FEA-BE6B-FCAFD88D0099}"/>
                            </a:ext>
                          </a:extLst>
                        </xdr:cNvPr>
                        <xdr:cNvSpPr/>
                      </xdr:nvSpPr>
                      <xdr:spPr>
                        <a:xfrm>
                          <a:off x="6630580" y="3052074"/>
                          <a:ext cx="502539" cy="494154"/>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4280" name="Group 438">
                          <a:extLst>
                            <a:ext uri="{FF2B5EF4-FFF2-40B4-BE49-F238E27FC236}">
                              <a16:creationId xmlns:a16="http://schemas.microsoft.com/office/drawing/2014/main" id="{DB1C198F-5F80-4FC3-80E7-B2BF35AD3CFC}"/>
                            </a:ext>
                          </a:extLst>
                        </xdr:cNvPr>
                        <xdr:cNvGrpSpPr>
                          <a:grpSpLocks/>
                        </xdr:cNvGrpSpPr>
                      </xdr:nvGrpSpPr>
                      <xdr:grpSpPr bwMode="auto">
                        <a:xfrm>
                          <a:off x="6752720" y="3080889"/>
                          <a:ext cx="358222" cy="419996"/>
                          <a:chOff x="6752720" y="3080889"/>
                          <a:chExt cx="358222" cy="419996"/>
                        </a:xfrm>
                      </xdr:grpSpPr>
                      <xdr:sp macro="" textlink="">
                        <xdr:nvSpPr>
                          <xdr:cNvPr id="544281" name="Line 271">
                            <a:extLst>
                              <a:ext uri="{FF2B5EF4-FFF2-40B4-BE49-F238E27FC236}">
                                <a16:creationId xmlns:a16="http://schemas.microsoft.com/office/drawing/2014/main" id="{E66F20C3-C070-4489-ACF2-3AC94DD79DCA}"/>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282" name="Line 272">
                            <a:extLst>
                              <a:ext uri="{FF2B5EF4-FFF2-40B4-BE49-F238E27FC236}">
                                <a16:creationId xmlns:a16="http://schemas.microsoft.com/office/drawing/2014/main" id="{9056CAF4-1C65-42D3-A2BE-EBE5664A1D05}"/>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4283" name="Line 273">
                            <a:extLst>
                              <a:ext uri="{FF2B5EF4-FFF2-40B4-BE49-F238E27FC236}">
                                <a16:creationId xmlns:a16="http://schemas.microsoft.com/office/drawing/2014/main" id="{75B3976D-B618-4AAB-A143-E60E895B0AF3}"/>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265" name="TextBox 264">
                        <a:extLst>
                          <a:ext uri="{FF2B5EF4-FFF2-40B4-BE49-F238E27FC236}">
                            <a16:creationId xmlns:a16="http://schemas.microsoft.com/office/drawing/2014/main" id="{D7317B93-D06E-44FE-A36F-C1BCA3066A8C}"/>
                          </a:ext>
                        </a:extLst>
                      </xdr:cNvPr>
                      <xdr:cNvSpPr txBox="1"/>
                    </xdr:nvSpPr>
                    <xdr:spPr>
                      <a:xfrm>
                        <a:off x="7294199" y="796988"/>
                        <a:ext cx="548224" cy="228071"/>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Arial" pitchFamily="34" charset="0"/>
                          </a:rPr>
                          <a:t>Pomp</a:t>
                        </a:r>
                      </a:p>
                    </xdr:txBody>
                  </xdr:sp>
                  <xdr:cxnSp macro="">
                    <xdr:nvCxnSpPr>
                      <xdr:cNvPr id="266" name="Straight Connector 265">
                        <a:extLst>
                          <a:ext uri="{FF2B5EF4-FFF2-40B4-BE49-F238E27FC236}">
                            <a16:creationId xmlns:a16="http://schemas.microsoft.com/office/drawing/2014/main" id="{7337E4EF-DFFA-4A25-9562-F59C40C3A654}"/>
                          </a:ext>
                        </a:extLst>
                      </xdr:cNvPr>
                      <xdr:cNvCxnSpPr>
                        <a:stCxn id="544275" idx="0"/>
                      </xdr:cNvCxnSpPr>
                    </xdr:nvCxnSpPr>
                    <xdr:spPr>
                      <a:xfrm rot="16200000" flipH="1">
                        <a:off x="7495215" y="760815"/>
                        <a:ext cx="0" cy="5664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nvGrpSpPr>
              <xdr:cNvPr id="544256" name="Group 461">
                <a:extLst>
                  <a:ext uri="{FF2B5EF4-FFF2-40B4-BE49-F238E27FC236}">
                    <a16:creationId xmlns:a16="http://schemas.microsoft.com/office/drawing/2014/main" id="{F75356EB-9A27-4E51-9759-102FF2082669}"/>
                  </a:ext>
                </a:extLst>
              </xdr:cNvPr>
              <xdr:cNvGrpSpPr>
                <a:grpSpLocks/>
              </xdr:cNvGrpSpPr>
            </xdr:nvGrpSpPr>
            <xdr:grpSpPr bwMode="auto">
              <a:xfrm>
                <a:off x="2943002" y="20121051"/>
                <a:ext cx="1315737" cy="779425"/>
                <a:chOff x="2542967" y="10843701"/>
                <a:chExt cx="1315737" cy="779425"/>
              </a:xfrm>
            </xdr:grpSpPr>
            <xdr:grpSp>
              <xdr:nvGrpSpPr>
                <xdr:cNvPr id="544257" name="Group 434">
                  <a:extLst>
                    <a:ext uri="{FF2B5EF4-FFF2-40B4-BE49-F238E27FC236}">
                      <a16:creationId xmlns:a16="http://schemas.microsoft.com/office/drawing/2014/main" id="{D543FE66-ADB7-4433-B4A1-B93F4F131B97}"/>
                    </a:ext>
                  </a:extLst>
                </xdr:cNvPr>
                <xdr:cNvGrpSpPr>
                  <a:grpSpLocks/>
                </xdr:cNvGrpSpPr>
              </xdr:nvGrpSpPr>
              <xdr:grpSpPr bwMode="auto">
                <a:xfrm>
                  <a:off x="2542967" y="10843701"/>
                  <a:ext cx="1315737" cy="779425"/>
                  <a:chOff x="7705510" y="2480751"/>
                  <a:chExt cx="1315737" cy="779425"/>
                </a:xfrm>
              </xdr:grpSpPr>
              <xdr:grpSp>
                <xdr:nvGrpSpPr>
                  <xdr:cNvPr id="544259" name="Group 201">
                    <a:extLst>
                      <a:ext uri="{FF2B5EF4-FFF2-40B4-BE49-F238E27FC236}">
                        <a16:creationId xmlns:a16="http://schemas.microsoft.com/office/drawing/2014/main" id="{08E4AB45-85CD-4EDC-ABE7-331618C6417B}"/>
                      </a:ext>
                    </a:extLst>
                  </xdr:cNvPr>
                  <xdr:cNvGrpSpPr>
                    <a:grpSpLocks/>
                  </xdr:cNvGrpSpPr>
                </xdr:nvGrpSpPr>
                <xdr:grpSpPr bwMode="auto">
                  <a:xfrm>
                    <a:off x="7705510" y="2480751"/>
                    <a:ext cx="1315737" cy="779425"/>
                    <a:chOff x="5823171" y="5595426"/>
                    <a:chExt cx="1319637" cy="779425"/>
                  </a:xfrm>
                </xdr:grpSpPr>
                <xdr:sp macro="" textlink="">
                  <xdr:nvSpPr>
                    <xdr:cNvPr id="249" name="TextBox 248">
                      <a:extLst>
                        <a:ext uri="{FF2B5EF4-FFF2-40B4-BE49-F238E27FC236}">
                          <a16:creationId xmlns:a16="http://schemas.microsoft.com/office/drawing/2014/main" id="{BA6E9420-AE3C-493C-ABEF-99F726D48B5A}"/>
                        </a:ext>
                      </a:extLst>
                    </xdr:cNvPr>
                    <xdr:cNvSpPr txBox="1"/>
                  </xdr:nvSpPr>
                  <xdr:spPr bwMode="auto">
                    <a:xfrm>
                      <a:off x="6327200" y="5968647"/>
                      <a:ext cx="815609" cy="429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Cumulatieve debietsmeter</a:t>
                      </a:r>
                    </a:p>
                  </xdr:txBody>
                </xdr:sp>
                <xdr:sp macro="" textlink="">
                  <xdr:nvSpPr>
                    <xdr:cNvPr id="250" name="Oval 426">
                      <a:extLst>
                        <a:ext uri="{FF2B5EF4-FFF2-40B4-BE49-F238E27FC236}">
                          <a16:creationId xmlns:a16="http://schemas.microsoft.com/office/drawing/2014/main" id="{7C2C1CBF-A17A-4DE2-9CFA-BC23096AB97D}"/>
                        </a:ext>
                      </a:extLst>
                    </xdr:cNvPr>
                    <xdr:cNvSpPr>
                      <a:spLocks noChangeArrowheads="1"/>
                    </xdr:cNvSpPr>
                  </xdr:nvSpPr>
                  <xdr:spPr bwMode="auto">
                    <a:xfrm>
                      <a:off x="5823172" y="5596732"/>
                      <a:ext cx="247432" cy="24794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248" name="Straight Connector 247">
                    <a:extLst>
                      <a:ext uri="{FF2B5EF4-FFF2-40B4-BE49-F238E27FC236}">
                        <a16:creationId xmlns:a16="http://schemas.microsoft.com/office/drawing/2014/main" id="{EEABDFF6-0A6E-4883-83F2-B21CF3535BE8}"/>
                      </a:ext>
                    </a:extLst>
                  </xdr:cNvPr>
                  <xdr:cNvCxnSpPr/>
                </xdr:nvCxnSpPr>
                <xdr:spPr>
                  <a:xfrm rot="16200000" flipH="1">
                    <a:off x="7771797" y="2845258"/>
                    <a:ext cx="543569" cy="2558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46" name="Straight Connector 245">
                  <a:extLst>
                    <a:ext uri="{FF2B5EF4-FFF2-40B4-BE49-F238E27FC236}">
                      <a16:creationId xmlns:a16="http://schemas.microsoft.com/office/drawing/2014/main" id="{0B8701F5-9C8B-4C5F-935B-8E06110B27E6}"/>
                    </a:ext>
                  </a:extLst>
                </xdr:cNvPr>
                <xdr:cNvCxnSpPr/>
              </xdr:nvCxnSpPr>
              <xdr:spPr>
                <a:xfrm flipV="1">
                  <a:off x="3008958" y="11598375"/>
                  <a:ext cx="767513" cy="9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414" name="Group 413">
            <a:extLst>
              <a:ext uri="{FF2B5EF4-FFF2-40B4-BE49-F238E27FC236}">
                <a16:creationId xmlns:a16="http://schemas.microsoft.com/office/drawing/2014/main" id="{D280990F-6DE6-4538-86C9-27A811F0FD51}"/>
              </a:ext>
            </a:extLst>
          </xdr:cNvPr>
          <xdr:cNvGrpSpPr/>
        </xdr:nvGrpSpPr>
        <xdr:grpSpPr>
          <a:xfrm>
            <a:off x="4591050" y="1590675"/>
            <a:ext cx="247650" cy="409575"/>
            <a:chOff x="7572375" y="19707225"/>
            <a:chExt cx="1447800" cy="2667000"/>
          </a:xfrm>
        </xdr:grpSpPr>
        <xdr:cxnSp macro="">
          <xdr:nvCxnSpPr>
            <xdr:cNvPr id="415" name="Straight Connector 414">
              <a:extLst>
                <a:ext uri="{FF2B5EF4-FFF2-40B4-BE49-F238E27FC236}">
                  <a16:creationId xmlns:a16="http://schemas.microsoft.com/office/drawing/2014/main" id="{78219F28-9DDC-44B6-8981-C17BDE1F589B}"/>
                </a:ext>
              </a:extLst>
            </xdr:cNvPr>
            <xdr:cNvCxnSpPr/>
          </xdr:nvCxnSpPr>
          <xdr:spPr>
            <a:xfrm flipH="1">
              <a:off x="8572500" y="21145500"/>
              <a:ext cx="9525" cy="1000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fLocksText="0">
          <xdr:nvSpPr>
            <xdr:cNvPr id="416" name="Oval 415" descr="P">
              <a:extLst>
                <a:ext uri="{FF2B5EF4-FFF2-40B4-BE49-F238E27FC236}">
                  <a16:creationId xmlns:a16="http://schemas.microsoft.com/office/drawing/2014/main" id="{36D80F89-C180-4EC0-A749-CC5A2AB3480B}"/>
                </a:ext>
                <a:ext uri="{C183D7F6-B498-43B3-948B-1728B52AA6E4}">
                  <adec:decorative xmlns:adec="http://schemas.microsoft.com/office/drawing/2017/decorative" val="0"/>
                </a:ext>
              </a:extLst>
            </xdr:cNvPr>
            <xdr:cNvSpPr/>
          </xdr:nvSpPr>
          <xdr:spPr>
            <a:xfrm>
              <a:off x="7572375" y="19707225"/>
              <a:ext cx="1447800" cy="14954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r>
                <a:rPr lang="en-US" sz="1100">
                  <a:solidFill>
                    <a:schemeClr val="tx1"/>
                  </a:solidFill>
                </a:rPr>
                <a:t>P</a:t>
              </a:r>
              <a:endParaRPr lang="en-BE" sz="1100">
                <a:solidFill>
                  <a:schemeClr val="tx1"/>
                </a:solidFill>
              </a:endParaRPr>
            </a:p>
          </xdr:txBody>
        </xdr:sp>
        <xdr:cxnSp macro="">
          <xdr:nvCxnSpPr>
            <xdr:cNvPr id="417" name="Straight Connector 416">
              <a:extLst>
                <a:ext uri="{FF2B5EF4-FFF2-40B4-BE49-F238E27FC236}">
                  <a16:creationId xmlns:a16="http://schemas.microsoft.com/office/drawing/2014/main" id="{37566828-94E9-4ACC-9256-D69E910B1A04}"/>
                </a:ext>
              </a:extLst>
            </xdr:cNvPr>
            <xdr:cNvCxnSpPr/>
          </xdr:nvCxnSpPr>
          <xdr:spPr>
            <a:xfrm flipH="1">
              <a:off x="8020050" y="21164550"/>
              <a:ext cx="9525" cy="1000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8" name="Rectangle 417">
              <a:extLst>
                <a:ext uri="{FF2B5EF4-FFF2-40B4-BE49-F238E27FC236}">
                  <a16:creationId xmlns:a16="http://schemas.microsoft.com/office/drawing/2014/main" id="{E8B9C972-E441-4F7B-ABD4-0615D4D54582}"/>
                </a:ext>
              </a:extLst>
            </xdr:cNvPr>
            <xdr:cNvSpPr/>
          </xdr:nvSpPr>
          <xdr:spPr>
            <a:xfrm>
              <a:off x="8058150" y="21869400"/>
              <a:ext cx="495300" cy="5048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BE" sz="1100"/>
            </a:p>
          </xdr:txBody>
        </xdr:sp>
      </xdr:grpSp>
    </xdr:grpSp>
    <xdr:clientData/>
  </xdr:twoCellAnchor>
  <xdr:twoCellAnchor>
    <xdr:from>
      <xdr:col>2</xdr:col>
      <xdr:colOff>76200</xdr:colOff>
      <xdr:row>22</xdr:row>
      <xdr:rowOff>19050</xdr:rowOff>
    </xdr:from>
    <xdr:to>
      <xdr:col>8</xdr:col>
      <xdr:colOff>82366</xdr:colOff>
      <xdr:row>26</xdr:row>
      <xdr:rowOff>85725</xdr:rowOff>
    </xdr:to>
    <xdr:grpSp>
      <xdr:nvGrpSpPr>
        <xdr:cNvPr id="419" name="Group 309">
          <a:extLst>
            <a:ext uri="{FF2B5EF4-FFF2-40B4-BE49-F238E27FC236}">
              <a16:creationId xmlns:a16="http://schemas.microsoft.com/office/drawing/2014/main" id="{6D03C8FA-1EA4-41D0-A092-A69B818C2556}"/>
            </a:ext>
          </a:extLst>
        </xdr:cNvPr>
        <xdr:cNvGrpSpPr>
          <a:grpSpLocks/>
        </xdr:cNvGrpSpPr>
      </xdr:nvGrpSpPr>
      <xdr:grpSpPr bwMode="auto">
        <a:xfrm>
          <a:off x="304800" y="2868930"/>
          <a:ext cx="691966" cy="584835"/>
          <a:chOff x="2867025" y="7705725"/>
          <a:chExt cx="681965" cy="609600"/>
        </a:xfrm>
      </xdr:grpSpPr>
      <xdr:grpSp>
        <xdr:nvGrpSpPr>
          <xdr:cNvPr id="420" name="Group 750">
            <a:extLst>
              <a:ext uri="{FF2B5EF4-FFF2-40B4-BE49-F238E27FC236}">
                <a16:creationId xmlns:a16="http://schemas.microsoft.com/office/drawing/2014/main" id="{CC1BE991-0E1D-4590-9F16-476D9DA0EF22}"/>
              </a:ext>
            </a:extLst>
          </xdr:cNvPr>
          <xdr:cNvGrpSpPr>
            <a:grpSpLocks/>
          </xdr:cNvGrpSpPr>
        </xdr:nvGrpSpPr>
        <xdr:grpSpPr bwMode="auto">
          <a:xfrm>
            <a:off x="3344777" y="7705725"/>
            <a:ext cx="204213" cy="238125"/>
            <a:chOff x="4012090" y="6781812"/>
            <a:chExt cx="1427934" cy="1180641"/>
          </a:xfrm>
        </xdr:grpSpPr>
        <xdr:sp macro="" textlink="">
          <xdr:nvSpPr>
            <xdr:cNvPr id="423" name="Rectangle 422">
              <a:extLst>
                <a:ext uri="{FF2B5EF4-FFF2-40B4-BE49-F238E27FC236}">
                  <a16:creationId xmlns:a16="http://schemas.microsoft.com/office/drawing/2014/main" id="{EB50E4A0-923F-4DC3-9CCD-DF22D4F3B138}"/>
                </a:ext>
              </a:extLst>
            </xdr:cNvPr>
            <xdr:cNvSpPr/>
          </xdr:nvSpPr>
          <xdr:spPr>
            <a:xfrm>
              <a:off x="4028534" y="6781812"/>
              <a:ext cx="1074260" cy="11806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424" name="Group 740">
              <a:extLst>
                <a:ext uri="{FF2B5EF4-FFF2-40B4-BE49-F238E27FC236}">
                  <a16:creationId xmlns:a16="http://schemas.microsoft.com/office/drawing/2014/main" id="{6422D2B9-AB46-4960-A5A8-EF66129FC705}"/>
                </a:ext>
              </a:extLst>
            </xdr:cNvPr>
            <xdr:cNvGrpSpPr>
              <a:grpSpLocks/>
            </xdr:cNvGrpSpPr>
          </xdr:nvGrpSpPr>
          <xdr:grpSpPr bwMode="auto">
            <a:xfrm rot="5400000">
              <a:off x="4159319" y="6634591"/>
              <a:ext cx="1133475" cy="1427934"/>
              <a:chOff x="4365454" y="8443842"/>
              <a:chExt cx="168436" cy="174988"/>
            </a:xfrm>
          </xdr:grpSpPr>
          <xdr:grpSp>
            <xdr:nvGrpSpPr>
              <xdr:cNvPr id="425" name="Group 160">
                <a:extLst>
                  <a:ext uri="{FF2B5EF4-FFF2-40B4-BE49-F238E27FC236}">
                    <a16:creationId xmlns:a16="http://schemas.microsoft.com/office/drawing/2014/main" id="{68EAA045-FF85-4C60-BD64-EC4D0EE630BF}"/>
                  </a:ext>
                </a:extLst>
              </xdr:cNvPr>
              <xdr:cNvGrpSpPr>
                <a:grpSpLocks/>
              </xdr:cNvGrpSpPr>
            </xdr:nvGrpSpPr>
            <xdr:grpSpPr bwMode="auto">
              <a:xfrm>
                <a:off x="4365454" y="8449430"/>
                <a:ext cx="168436" cy="169400"/>
                <a:chOff x="967311" y="8951113"/>
                <a:chExt cx="914400" cy="651143"/>
              </a:xfrm>
            </xdr:grpSpPr>
            <xdr:sp macro="" textlink="">
              <xdr:nvSpPr>
                <xdr:cNvPr id="429" name="Flowchart: Collate 428">
                  <a:extLst>
                    <a:ext uri="{FF2B5EF4-FFF2-40B4-BE49-F238E27FC236}">
                      <a16:creationId xmlns:a16="http://schemas.microsoft.com/office/drawing/2014/main" id="{EF1EA2AF-4E2B-4585-BCFE-EA9BF5AA0DD7}"/>
                    </a:ext>
                  </a:extLst>
                </xdr:cNvPr>
                <xdr:cNvSpPr/>
              </xdr:nvSpPr>
              <xdr:spPr>
                <a:xfrm rot="5400000">
                  <a:off x="1206326" y="8944327"/>
                  <a:ext cx="474399" cy="952450"/>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30" name="Straight Connector 429">
                  <a:extLst>
                    <a:ext uri="{FF2B5EF4-FFF2-40B4-BE49-F238E27FC236}">
                      <a16:creationId xmlns:a16="http://schemas.microsoft.com/office/drawing/2014/main" id="{8E132546-0A9E-436E-ADF2-0E08A35E6B93}"/>
                    </a:ext>
                  </a:extLst>
                </xdr:cNvPr>
                <xdr:cNvCxnSpPr>
                  <a:stCxn id="429" idx="1"/>
                </xdr:cNvCxnSpPr>
              </xdr:nvCxnSpPr>
              <xdr:spPr>
                <a:xfrm flipH="1" flipV="1">
                  <a:off x="1424477" y="8961966"/>
                  <a:ext cx="0" cy="379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26" name="Group 739">
                <a:extLst>
                  <a:ext uri="{FF2B5EF4-FFF2-40B4-BE49-F238E27FC236}">
                    <a16:creationId xmlns:a16="http://schemas.microsoft.com/office/drawing/2014/main" id="{8300838E-FD87-4520-94E3-8095C514B2DA}"/>
                  </a:ext>
                </a:extLst>
              </xdr:cNvPr>
              <xdr:cNvGrpSpPr>
                <a:grpSpLocks/>
              </xdr:cNvGrpSpPr>
            </xdr:nvGrpSpPr>
            <xdr:grpSpPr bwMode="auto">
              <a:xfrm>
                <a:off x="4399948" y="8443842"/>
                <a:ext cx="105267" cy="148286"/>
                <a:chOff x="4399948" y="8443842"/>
                <a:chExt cx="105267" cy="148286"/>
              </a:xfrm>
            </xdr:grpSpPr>
            <xdr:cxnSp macro="">
              <xdr:nvCxnSpPr>
                <xdr:cNvPr id="427" name="Straight Connector 426">
                  <a:extLst>
                    <a:ext uri="{FF2B5EF4-FFF2-40B4-BE49-F238E27FC236}">
                      <a16:creationId xmlns:a16="http://schemas.microsoft.com/office/drawing/2014/main" id="{BE9A917C-8544-48CA-8F9C-F89A842E5799}"/>
                    </a:ext>
                  </a:extLst>
                </xdr:cNvPr>
                <xdr:cNvCxnSpPr/>
              </xdr:nvCxnSpPr>
              <xdr:spPr>
                <a:xfrm flipV="1">
                  <a:off x="4399948" y="8443842"/>
                  <a:ext cx="1052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28" name="Oval 427">
                  <a:extLst>
                    <a:ext uri="{FF2B5EF4-FFF2-40B4-BE49-F238E27FC236}">
                      <a16:creationId xmlns:a16="http://schemas.microsoft.com/office/drawing/2014/main" id="{04A4E3E3-7915-4AF7-9A56-D99A269446CA}"/>
                    </a:ext>
                  </a:extLst>
                </xdr:cNvPr>
                <xdr:cNvSpPr/>
              </xdr:nvSpPr>
              <xdr:spPr>
                <a:xfrm>
                  <a:off x="4428613" y="8559216"/>
                  <a:ext cx="42107" cy="32912"/>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sp macro="" textlink="">
        <xdr:nvSpPr>
          <xdr:cNvPr id="421" name="Line 23">
            <a:extLst>
              <a:ext uri="{FF2B5EF4-FFF2-40B4-BE49-F238E27FC236}">
                <a16:creationId xmlns:a16="http://schemas.microsoft.com/office/drawing/2014/main" id="{1FF78547-AF54-47BA-BC32-3501EC2C229B}"/>
              </a:ext>
            </a:extLst>
          </xdr:cNvPr>
          <xdr:cNvSpPr>
            <a:spLocks noChangeShapeType="1"/>
          </xdr:cNvSpPr>
        </xdr:nvSpPr>
        <xdr:spPr bwMode="auto">
          <a:xfrm flipV="1">
            <a:off x="3067050" y="7934325"/>
            <a:ext cx="285751"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2" name="Oval 421">
            <a:extLst>
              <a:ext uri="{FF2B5EF4-FFF2-40B4-BE49-F238E27FC236}">
                <a16:creationId xmlns:a16="http://schemas.microsoft.com/office/drawing/2014/main" id="{35A8A432-6A6B-4335-B839-0FE3778DDF2E}"/>
              </a:ext>
            </a:extLst>
          </xdr:cNvPr>
          <xdr:cNvSpPr>
            <a:spLocks noChangeArrowheads="1"/>
          </xdr:cNvSpPr>
        </xdr:nvSpPr>
        <xdr:spPr bwMode="auto">
          <a:xfrm>
            <a:off x="2867025" y="8077200"/>
            <a:ext cx="23045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a:t>
            </a:r>
          </a:p>
        </xdr:txBody>
      </xdr:sp>
    </xdr:grpSp>
    <xdr:clientData/>
  </xdr:twoCellAnchor>
  <xdr:twoCellAnchor>
    <xdr:from>
      <xdr:col>67</xdr:col>
      <xdr:colOff>0</xdr:colOff>
      <xdr:row>14</xdr:row>
      <xdr:rowOff>0</xdr:rowOff>
    </xdr:from>
    <xdr:to>
      <xdr:col>68</xdr:col>
      <xdr:colOff>57311</xdr:colOff>
      <xdr:row>16</xdr:row>
      <xdr:rowOff>28571</xdr:rowOff>
    </xdr:to>
    <xdr:grpSp>
      <xdr:nvGrpSpPr>
        <xdr:cNvPr id="444" name="Group 443">
          <a:extLst>
            <a:ext uri="{FF2B5EF4-FFF2-40B4-BE49-F238E27FC236}">
              <a16:creationId xmlns:a16="http://schemas.microsoft.com/office/drawing/2014/main" id="{9B760991-8198-447E-9E7E-C126CC6D8D52}"/>
            </a:ext>
          </a:extLst>
        </xdr:cNvPr>
        <xdr:cNvGrpSpPr/>
      </xdr:nvGrpSpPr>
      <xdr:grpSpPr>
        <a:xfrm rot="5400000">
          <a:off x="7600080" y="1871580"/>
          <a:ext cx="287651" cy="171611"/>
          <a:chOff x="4333876" y="8261897"/>
          <a:chExt cx="962013" cy="1176967"/>
        </a:xfrm>
      </xdr:grpSpPr>
      <xdr:grpSp>
        <xdr:nvGrpSpPr>
          <xdr:cNvPr id="445" name="Group 352">
            <a:extLst>
              <a:ext uri="{FF2B5EF4-FFF2-40B4-BE49-F238E27FC236}">
                <a16:creationId xmlns:a16="http://schemas.microsoft.com/office/drawing/2014/main" id="{DA8AB52B-DEB5-4DEE-8825-E3194D8B3760}"/>
              </a:ext>
            </a:extLst>
          </xdr:cNvPr>
          <xdr:cNvGrpSpPr>
            <a:grpSpLocks/>
          </xdr:cNvGrpSpPr>
        </xdr:nvGrpSpPr>
        <xdr:grpSpPr bwMode="auto">
          <a:xfrm>
            <a:off x="4333876" y="8261897"/>
            <a:ext cx="962013" cy="1176967"/>
            <a:chOff x="3633792" y="7089071"/>
            <a:chExt cx="1671571" cy="783243"/>
          </a:xfrm>
        </xdr:grpSpPr>
        <xdr:grpSp>
          <xdr:nvGrpSpPr>
            <xdr:cNvPr id="447" name="Group 750">
              <a:extLst>
                <a:ext uri="{FF2B5EF4-FFF2-40B4-BE49-F238E27FC236}">
                  <a16:creationId xmlns:a16="http://schemas.microsoft.com/office/drawing/2014/main" id="{B60D772A-52BF-4E8F-A70A-4638F066B0D0}"/>
                </a:ext>
              </a:extLst>
            </xdr:cNvPr>
            <xdr:cNvGrpSpPr>
              <a:grpSpLocks/>
            </xdr:cNvGrpSpPr>
          </xdr:nvGrpSpPr>
          <xdr:grpSpPr bwMode="auto">
            <a:xfrm rot="-5400000">
              <a:off x="4077956" y="6644907"/>
              <a:ext cx="783243" cy="1671571"/>
              <a:chOff x="4012361" y="6781834"/>
              <a:chExt cx="1351202" cy="2104946"/>
            </a:xfrm>
          </xdr:grpSpPr>
          <xdr:sp macro="" textlink="">
            <xdr:nvSpPr>
              <xdr:cNvPr id="449" name="Rectangle 448">
                <a:extLst>
                  <a:ext uri="{FF2B5EF4-FFF2-40B4-BE49-F238E27FC236}">
                    <a16:creationId xmlns:a16="http://schemas.microsoft.com/office/drawing/2014/main" id="{C9A3D6F7-89C3-49B5-923C-25B7B3304A53}"/>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450" name="Group 740">
                <a:extLst>
                  <a:ext uri="{FF2B5EF4-FFF2-40B4-BE49-F238E27FC236}">
                    <a16:creationId xmlns:a16="http://schemas.microsoft.com/office/drawing/2014/main" id="{E7CE8F54-9B51-47D4-950C-66CE84822F43}"/>
                  </a:ext>
                </a:extLst>
              </xdr:cNvPr>
              <xdr:cNvGrpSpPr>
                <a:grpSpLocks/>
              </xdr:cNvGrpSpPr>
            </xdr:nvGrpSpPr>
            <xdr:grpSpPr bwMode="auto">
              <a:xfrm rot="5400000">
                <a:off x="4118781" y="6675414"/>
                <a:ext cx="1138361" cy="1351202"/>
                <a:chOff x="4365454" y="8453223"/>
                <a:chExt cx="169162" cy="165585"/>
              </a:xfrm>
            </xdr:grpSpPr>
            <xdr:grpSp>
              <xdr:nvGrpSpPr>
                <xdr:cNvPr id="451" name="Group 160">
                  <a:extLst>
                    <a:ext uri="{FF2B5EF4-FFF2-40B4-BE49-F238E27FC236}">
                      <a16:creationId xmlns:a16="http://schemas.microsoft.com/office/drawing/2014/main" id="{5A7D909B-A901-4209-AA9A-D5EEA021B4AE}"/>
                    </a:ext>
                  </a:extLst>
                </xdr:cNvPr>
                <xdr:cNvGrpSpPr>
                  <a:grpSpLocks/>
                </xdr:cNvGrpSpPr>
              </xdr:nvGrpSpPr>
              <xdr:grpSpPr bwMode="auto">
                <a:xfrm>
                  <a:off x="4365454" y="8456221"/>
                  <a:ext cx="169162" cy="162587"/>
                  <a:chOff x="967311" y="8977295"/>
                  <a:chExt cx="918341" cy="624961"/>
                </a:xfrm>
              </xdr:grpSpPr>
              <xdr:sp macro="" textlink="">
                <xdr:nvSpPr>
                  <xdr:cNvPr id="455" name="Flowchart: Collate 454">
                    <a:extLst>
                      <a:ext uri="{FF2B5EF4-FFF2-40B4-BE49-F238E27FC236}">
                        <a16:creationId xmlns:a16="http://schemas.microsoft.com/office/drawing/2014/main" id="{5BD7E269-65A3-4A29-ABF0-0A128B409E45}"/>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56" name="Straight Connector 455">
                    <a:extLst>
                      <a:ext uri="{FF2B5EF4-FFF2-40B4-BE49-F238E27FC236}">
                        <a16:creationId xmlns:a16="http://schemas.microsoft.com/office/drawing/2014/main" id="{50FF49EE-A2D1-4D7A-A66F-AF8D7D92CD12}"/>
                      </a:ext>
                    </a:extLst>
                  </xdr:cNvPr>
                  <xdr:cNvCxnSpPr>
                    <a:stCxn id="454"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52" name="Group 739">
                  <a:extLst>
                    <a:ext uri="{FF2B5EF4-FFF2-40B4-BE49-F238E27FC236}">
                      <a16:creationId xmlns:a16="http://schemas.microsoft.com/office/drawing/2014/main" id="{C84CA47F-135B-4AB0-8237-6C700F483F2C}"/>
                    </a:ext>
                  </a:extLst>
                </xdr:cNvPr>
                <xdr:cNvGrpSpPr>
                  <a:grpSpLocks/>
                </xdr:cNvGrpSpPr>
              </xdr:nvGrpSpPr>
              <xdr:grpSpPr bwMode="auto">
                <a:xfrm>
                  <a:off x="4407744" y="8453223"/>
                  <a:ext cx="84581" cy="123172"/>
                  <a:chOff x="4407744" y="8453223"/>
                  <a:chExt cx="84581" cy="123172"/>
                </a:xfrm>
              </xdr:grpSpPr>
              <xdr:cxnSp macro="">
                <xdr:nvCxnSpPr>
                  <xdr:cNvPr id="453" name="Straight Connector 452">
                    <a:extLst>
                      <a:ext uri="{FF2B5EF4-FFF2-40B4-BE49-F238E27FC236}">
                        <a16:creationId xmlns:a16="http://schemas.microsoft.com/office/drawing/2014/main" id="{6192352A-B985-4BE7-B0E2-67FB61D85894}"/>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4" name="Oval 453">
                    <a:extLst>
                      <a:ext uri="{FF2B5EF4-FFF2-40B4-BE49-F238E27FC236}">
                        <a16:creationId xmlns:a16="http://schemas.microsoft.com/office/drawing/2014/main" id="{12F28054-C8D1-40E2-BD76-90F3CC7D0970}"/>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48" name="Straight Connector 447">
              <a:extLst>
                <a:ext uri="{FF2B5EF4-FFF2-40B4-BE49-F238E27FC236}">
                  <a16:creationId xmlns:a16="http://schemas.microsoft.com/office/drawing/2014/main" id="{EA86B051-C9A6-453A-975A-7A6D338907C8}"/>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46" name="Straight Connector 445">
            <a:extLst>
              <a:ext uri="{FF2B5EF4-FFF2-40B4-BE49-F238E27FC236}">
                <a16:creationId xmlns:a16="http://schemas.microsoft.com/office/drawing/2014/main" id="{82AC6C82-AFAE-4123-AF9C-AF4A75992C2C}"/>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22411</xdr:colOff>
      <xdr:row>16</xdr:row>
      <xdr:rowOff>112059</xdr:rowOff>
    </xdr:from>
    <xdr:to>
      <xdr:col>31</xdr:col>
      <xdr:colOff>74518</xdr:colOff>
      <xdr:row>55</xdr:row>
      <xdr:rowOff>76760</xdr:rowOff>
    </xdr:to>
    <xdr:grpSp>
      <xdr:nvGrpSpPr>
        <xdr:cNvPr id="513" name="Group 106">
          <a:extLst>
            <a:ext uri="{FF2B5EF4-FFF2-40B4-BE49-F238E27FC236}">
              <a16:creationId xmlns:a16="http://schemas.microsoft.com/office/drawing/2014/main" id="{9A740E77-EBCC-431A-93FF-01EE07321C78}"/>
            </a:ext>
          </a:extLst>
        </xdr:cNvPr>
        <xdr:cNvGrpSpPr>
          <a:grpSpLocks/>
        </xdr:cNvGrpSpPr>
      </xdr:nvGrpSpPr>
      <xdr:grpSpPr bwMode="auto">
        <a:xfrm>
          <a:off x="3337111" y="2093259"/>
          <a:ext cx="280707" cy="4793876"/>
          <a:chOff x="2337025" y="1966233"/>
          <a:chExt cx="269421" cy="4692500"/>
        </a:xfrm>
      </xdr:grpSpPr>
      <xdr:grpSp>
        <xdr:nvGrpSpPr>
          <xdr:cNvPr id="514" name="Group 208">
            <a:extLst>
              <a:ext uri="{FF2B5EF4-FFF2-40B4-BE49-F238E27FC236}">
                <a16:creationId xmlns:a16="http://schemas.microsoft.com/office/drawing/2014/main" id="{D754089C-07FF-4F9A-A276-2AB638D46EC5}"/>
              </a:ext>
            </a:extLst>
          </xdr:cNvPr>
          <xdr:cNvGrpSpPr>
            <a:grpSpLocks/>
          </xdr:cNvGrpSpPr>
        </xdr:nvGrpSpPr>
        <xdr:grpSpPr bwMode="auto">
          <a:xfrm>
            <a:off x="2337025" y="1966228"/>
            <a:ext cx="269421" cy="4692485"/>
            <a:chOff x="847727" y="1618965"/>
            <a:chExt cx="269422" cy="4774142"/>
          </a:xfrm>
        </xdr:grpSpPr>
        <xdr:sp macro="" textlink="">
          <xdr:nvSpPr>
            <xdr:cNvPr id="516" name="Freeform 78">
              <a:extLst>
                <a:ext uri="{FF2B5EF4-FFF2-40B4-BE49-F238E27FC236}">
                  <a16:creationId xmlns:a16="http://schemas.microsoft.com/office/drawing/2014/main" id="{5D1A580C-EE43-4E58-8DC9-2D562485858A}"/>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7" name="Arc 84">
              <a:extLst>
                <a:ext uri="{FF2B5EF4-FFF2-40B4-BE49-F238E27FC236}">
                  <a16:creationId xmlns:a16="http://schemas.microsoft.com/office/drawing/2014/main" id="{013578CA-D7E4-4900-8251-4E1CAF67D21E}"/>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8" name="Arc 86">
              <a:extLst>
                <a:ext uri="{FF2B5EF4-FFF2-40B4-BE49-F238E27FC236}">
                  <a16:creationId xmlns:a16="http://schemas.microsoft.com/office/drawing/2014/main" id="{9D2C5B43-6CC1-4099-B4A4-6E672793ECDA}"/>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9" name="Line 75">
              <a:extLst>
                <a:ext uri="{FF2B5EF4-FFF2-40B4-BE49-F238E27FC236}">
                  <a16:creationId xmlns:a16="http://schemas.microsoft.com/office/drawing/2014/main" id="{B60F63F0-E7CF-4B95-9951-23B136A6932D}"/>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0" name="Line 76">
              <a:extLst>
                <a:ext uri="{FF2B5EF4-FFF2-40B4-BE49-F238E27FC236}">
                  <a16:creationId xmlns:a16="http://schemas.microsoft.com/office/drawing/2014/main" id="{E80888E3-376D-49E6-BC13-1F59CF012709}"/>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1" name="Arc 85">
              <a:extLst>
                <a:ext uri="{FF2B5EF4-FFF2-40B4-BE49-F238E27FC236}">
                  <a16:creationId xmlns:a16="http://schemas.microsoft.com/office/drawing/2014/main" id="{652F29A2-6809-44D5-8B4E-9F30EA0DA9EC}"/>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2" name="Arc 87">
              <a:extLst>
                <a:ext uri="{FF2B5EF4-FFF2-40B4-BE49-F238E27FC236}">
                  <a16:creationId xmlns:a16="http://schemas.microsoft.com/office/drawing/2014/main" id="{0EB8EFB0-3C22-459A-8DEB-1BC322A28C4A}"/>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3" name="Line 88">
              <a:extLst>
                <a:ext uri="{FF2B5EF4-FFF2-40B4-BE49-F238E27FC236}">
                  <a16:creationId xmlns:a16="http://schemas.microsoft.com/office/drawing/2014/main" id="{0D2BA86A-2297-462D-8BA4-A606AAA8FC19}"/>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15" name="Rectangle 514">
            <a:extLst>
              <a:ext uri="{FF2B5EF4-FFF2-40B4-BE49-F238E27FC236}">
                <a16:creationId xmlns:a16="http://schemas.microsoft.com/office/drawing/2014/main" id="{535E7A62-6E82-4D20-8ECE-2B931C456239}"/>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68</xdr:col>
      <xdr:colOff>76200</xdr:colOff>
      <xdr:row>18</xdr:row>
      <xdr:rowOff>0</xdr:rowOff>
    </xdr:from>
    <xdr:to>
      <xdr:col>83</xdr:col>
      <xdr:colOff>0</xdr:colOff>
      <xdr:row>18</xdr:row>
      <xdr:rowOff>0</xdr:rowOff>
    </xdr:to>
    <xdr:sp macro="" textlink="">
      <xdr:nvSpPr>
        <xdr:cNvPr id="542497" name="Line 23">
          <a:extLst>
            <a:ext uri="{FF2B5EF4-FFF2-40B4-BE49-F238E27FC236}">
              <a16:creationId xmlns:a16="http://schemas.microsoft.com/office/drawing/2014/main" id="{4FFB0C1E-B7BC-4A35-A772-9EFF2E19BEC1}"/>
            </a:ext>
          </a:extLst>
        </xdr:cNvPr>
        <xdr:cNvSpPr>
          <a:spLocks noChangeShapeType="1"/>
        </xdr:cNvSpPr>
      </xdr:nvSpPr>
      <xdr:spPr bwMode="auto">
        <a:xfrm>
          <a:off x="7848600" y="2228850"/>
          <a:ext cx="1638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87630</xdr:colOff>
      <xdr:row>18</xdr:row>
      <xdr:rowOff>0</xdr:rowOff>
    </xdr:from>
    <xdr:to>
      <xdr:col>102</xdr:col>
      <xdr:colOff>76214</xdr:colOff>
      <xdr:row>18</xdr:row>
      <xdr:rowOff>1</xdr:rowOff>
    </xdr:to>
    <xdr:cxnSp macro="">
      <xdr:nvCxnSpPr>
        <xdr:cNvPr id="3" name="Straight Connector 2">
          <a:extLst>
            <a:ext uri="{FF2B5EF4-FFF2-40B4-BE49-F238E27FC236}">
              <a16:creationId xmlns:a16="http://schemas.microsoft.com/office/drawing/2014/main" id="{F44702BB-E6C8-45A4-A756-A79A9C2E04EB}"/>
            </a:ext>
          </a:extLst>
        </xdr:cNvPr>
        <xdr:cNvCxnSpPr/>
      </xdr:nvCxnSpPr>
      <xdr:spPr>
        <a:xfrm>
          <a:off x="9582150" y="2228850"/>
          <a:ext cx="21526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20731</xdr:rowOff>
    </xdr:from>
    <xdr:to>
      <xdr:col>33</xdr:col>
      <xdr:colOff>38100</xdr:colOff>
      <xdr:row>19</xdr:row>
      <xdr:rowOff>49306</xdr:rowOff>
    </xdr:to>
    <xdr:grpSp>
      <xdr:nvGrpSpPr>
        <xdr:cNvPr id="542499" name="Group 355">
          <a:extLst>
            <a:ext uri="{FF2B5EF4-FFF2-40B4-BE49-F238E27FC236}">
              <a16:creationId xmlns:a16="http://schemas.microsoft.com/office/drawing/2014/main" id="{7BDBF79A-C54D-4EC5-8EB3-1D9616BF1836}"/>
            </a:ext>
          </a:extLst>
        </xdr:cNvPr>
        <xdr:cNvGrpSpPr>
          <a:grpSpLocks/>
        </xdr:cNvGrpSpPr>
      </xdr:nvGrpSpPr>
      <xdr:grpSpPr bwMode="auto">
        <a:xfrm>
          <a:off x="333375" y="1382806"/>
          <a:ext cx="3476625" cy="1019175"/>
          <a:chOff x="295275" y="1371600"/>
          <a:chExt cx="3933825" cy="1019175"/>
        </a:xfrm>
      </xdr:grpSpPr>
      <xdr:sp macro="" textlink="">
        <xdr:nvSpPr>
          <xdr:cNvPr id="549977" name="Freeform 14">
            <a:extLst>
              <a:ext uri="{FF2B5EF4-FFF2-40B4-BE49-F238E27FC236}">
                <a16:creationId xmlns:a16="http://schemas.microsoft.com/office/drawing/2014/main" id="{EBBF8F03-D2C4-4649-B4C6-0519BD2E383C}"/>
              </a:ext>
            </a:extLst>
          </xdr:cNvPr>
          <xdr:cNvSpPr>
            <a:spLocks/>
          </xdr:cNvSpPr>
        </xdr:nvSpPr>
        <xdr:spPr bwMode="auto">
          <a:xfrm>
            <a:off x="3429000" y="181927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78" name="Freeform 15">
            <a:extLst>
              <a:ext uri="{FF2B5EF4-FFF2-40B4-BE49-F238E27FC236}">
                <a16:creationId xmlns:a16="http://schemas.microsoft.com/office/drawing/2014/main" id="{69C0D7BE-1E87-4BEE-B144-7F4DAE564091}"/>
              </a:ext>
            </a:extLst>
          </xdr:cNvPr>
          <xdr:cNvSpPr>
            <a:spLocks/>
          </xdr:cNvSpPr>
        </xdr:nvSpPr>
        <xdr:spPr bwMode="auto">
          <a:xfrm>
            <a:off x="3457575" y="1943100"/>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79" name="Line 16">
            <a:extLst>
              <a:ext uri="{FF2B5EF4-FFF2-40B4-BE49-F238E27FC236}">
                <a16:creationId xmlns:a16="http://schemas.microsoft.com/office/drawing/2014/main" id="{3683057D-7783-4197-AA63-6E33167A7E4A}"/>
              </a:ext>
            </a:extLst>
          </xdr:cNvPr>
          <xdr:cNvSpPr>
            <a:spLocks noChangeShapeType="1"/>
          </xdr:cNvSpPr>
        </xdr:nvSpPr>
        <xdr:spPr bwMode="auto">
          <a:xfrm>
            <a:off x="3552825" y="22288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980" name="Line 21">
            <a:extLst>
              <a:ext uri="{FF2B5EF4-FFF2-40B4-BE49-F238E27FC236}">
                <a16:creationId xmlns:a16="http://schemas.microsoft.com/office/drawing/2014/main" id="{47E90278-E277-4A7D-A2BB-3BEAEB3618C1}"/>
              </a:ext>
            </a:extLst>
          </xdr:cNvPr>
          <xdr:cNvSpPr>
            <a:spLocks noChangeShapeType="1"/>
          </xdr:cNvSpPr>
        </xdr:nvSpPr>
        <xdr:spPr bwMode="auto">
          <a:xfrm>
            <a:off x="3533776" y="1981200"/>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9981" name="Group 350">
            <a:extLst>
              <a:ext uri="{FF2B5EF4-FFF2-40B4-BE49-F238E27FC236}">
                <a16:creationId xmlns:a16="http://schemas.microsoft.com/office/drawing/2014/main" id="{FB7E9927-D858-4AD8-A968-C542F1B2871C}"/>
              </a:ext>
            </a:extLst>
          </xdr:cNvPr>
          <xdr:cNvGrpSpPr>
            <a:grpSpLocks/>
          </xdr:cNvGrpSpPr>
        </xdr:nvGrpSpPr>
        <xdr:grpSpPr bwMode="auto">
          <a:xfrm>
            <a:off x="295275" y="1371600"/>
            <a:ext cx="3136282" cy="857250"/>
            <a:chOff x="703791" y="844550"/>
            <a:chExt cx="3136282" cy="857250"/>
          </a:xfrm>
        </xdr:grpSpPr>
        <xdr:grpSp>
          <xdr:nvGrpSpPr>
            <xdr:cNvPr id="549982" name="Group 615">
              <a:extLst>
                <a:ext uri="{FF2B5EF4-FFF2-40B4-BE49-F238E27FC236}">
                  <a16:creationId xmlns:a16="http://schemas.microsoft.com/office/drawing/2014/main" id="{5881EDDF-D257-4F20-B1A0-DBB02A48BDEF}"/>
                </a:ext>
              </a:extLst>
            </xdr:cNvPr>
            <xdr:cNvGrpSpPr>
              <a:grpSpLocks/>
            </xdr:cNvGrpSpPr>
          </xdr:nvGrpSpPr>
          <xdr:grpSpPr bwMode="auto">
            <a:xfrm>
              <a:off x="1608667" y="844550"/>
              <a:ext cx="722542" cy="615950"/>
              <a:chOff x="1608667" y="844550"/>
              <a:chExt cx="722542" cy="615950"/>
            </a:xfrm>
          </xdr:grpSpPr>
          <xdr:sp macro="" textlink="">
            <xdr:nvSpPr>
              <xdr:cNvPr id="12" name="Oval 22">
                <a:extLst>
                  <a:ext uri="{FF2B5EF4-FFF2-40B4-BE49-F238E27FC236}">
                    <a16:creationId xmlns:a16="http://schemas.microsoft.com/office/drawing/2014/main" id="{934F5BB5-DD34-49FA-932C-4E7AE4C996B0}"/>
                  </a:ext>
                </a:extLst>
              </xdr:cNvPr>
              <xdr:cNvSpPr>
                <a:spLocks noChangeArrowheads="1"/>
              </xdr:cNvSpPr>
            </xdr:nvSpPr>
            <xdr:spPr bwMode="auto">
              <a:xfrm>
                <a:off x="2094102" y="844550"/>
                <a:ext cx="237107"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a:t>
                </a:r>
              </a:p>
            </xdr:txBody>
          </xdr:sp>
          <xdr:sp macro="" textlink="">
            <xdr:nvSpPr>
              <xdr:cNvPr id="549985" name="Line 28">
                <a:extLst>
                  <a:ext uri="{FF2B5EF4-FFF2-40B4-BE49-F238E27FC236}">
                    <a16:creationId xmlns:a16="http://schemas.microsoft.com/office/drawing/2014/main" id="{222E7262-6F97-424C-9C69-FBB1B645A24C}"/>
                  </a:ext>
                </a:extLst>
              </xdr:cNvPr>
              <xdr:cNvSpPr>
                <a:spLocks noChangeShapeType="1"/>
              </xdr:cNvSpPr>
            </xdr:nvSpPr>
            <xdr:spPr bwMode="auto">
              <a:xfrm flipH="1">
                <a:off x="1608667" y="1040342"/>
                <a:ext cx="524933" cy="4201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 name="Rectangle 10">
              <a:extLst>
                <a:ext uri="{FF2B5EF4-FFF2-40B4-BE49-F238E27FC236}">
                  <a16:creationId xmlns:a16="http://schemas.microsoft.com/office/drawing/2014/main" id="{1568A4C7-F13A-4497-BA4A-ED90D9766874}"/>
                </a:ext>
              </a:extLst>
            </xdr:cNvPr>
            <xdr:cNvSpPr/>
          </xdr:nvSpPr>
          <xdr:spPr>
            <a:xfrm>
              <a:off x="703791" y="1463675"/>
              <a:ext cx="3136282"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clientData/>
  </xdr:twoCellAnchor>
  <xdr:twoCellAnchor>
    <xdr:from>
      <xdr:col>102</xdr:col>
      <xdr:colOff>76200</xdr:colOff>
      <xdr:row>15</xdr:row>
      <xdr:rowOff>19050</xdr:rowOff>
    </xdr:from>
    <xdr:to>
      <xdr:col>103</xdr:col>
      <xdr:colOff>38100</xdr:colOff>
      <xdr:row>18</xdr:row>
      <xdr:rowOff>95250</xdr:rowOff>
    </xdr:to>
    <xdr:sp macro="" textlink="">
      <xdr:nvSpPr>
        <xdr:cNvPr id="542500" name="Freeform 275">
          <a:extLst>
            <a:ext uri="{FF2B5EF4-FFF2-40B4-BE49-F238E27FC236}">
              <a16:creationId xmlns:a16="http://schemas.microsoft.com/office/drawing/2014/main" id="{A05C6D0E-0EA2-4A9E-BF07-12762D522C44}"/>
            </a:ext>
          </a:extLst>
        </xdr:cNvPr>
        <xdr:cNvSpPr>
          <a:spLocks/>
        </xdr:cNvSpPr>
      </xdr:nvSpPr>
      <xdr:spPr bwMode="auto">
        <a:xfrm>
          <a:off x="11734800" y="187642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47625</xdr:colOff>
      <xdr:row>17</xdr:row>
      <xdr:rowOff>0</xdr:rowOff>
    </xdr:from>
    <xdr:to>
      <xdr:col>111</xdr:col>
      <xdr:colOff>47625</xdr:colOff>
      <xdr:row>17</xdr:row>
      <xdr:rowOff>0</xdr:rowOff>
    </xdr:to>
    <xdr:sp macro="" textlink="">
      <xdr:nvSpPr>
        <xdr:cNvPr id="542501" name="Line 278">
          <a:extLst>
            <a:ext uri="{FF2B5EF4-FFF2-40B4-BE49-F238E27FC236}">
              <a16:creationId xmlns:a16="http://schemas.microsoft.com/office/drawing/2014/main" id="{3CCD0E1C-5B62-4B09-BE0A-112583A804DD}"/>
            </a:ext>
          </a:extLst>
        </xdr:cNvPr>
        <xdr:cNvSpPr>
          <a:spLocks noChangeShapeType="1"/>
        </xdr:cNvSpPr>
      </xdr:nvSpPr>
      <xdr:spPr bwMode="auto">
        <a:xfrm>
          <a:off x="11934825" y="210502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69</xdr:col>
      <xdr:colOff>19050</xdr:colOff>
      <xdr:row>55</xdr:row>
      <xdr:rowOff>38100</xdr:rowOff>
    </xdr:from>
    <xdr:to>
      <xdr:col>77</xdr:col>
      <xdr:colOff>66675</xdr:colOff>
      <xdr:row>59</xdr:row>
      <xdr:rowOff>0</xdr:rowOff>
    </xdr:to>
    <xdr:sp macro="" textlink="">
      <xdr:nvSpPr>
        <xdr:cNvPr id="16" name="TextBox 15">
          <a:extLst>
            <a:ext uri="{FF2B5EF4-FFF2-40B4-BE49-F238E27FC236}">
              <a16:creationId xmlns:a16="http://schemas.microsoft.com/office/drawing/2014/main" id="{EC6139AF-A07B-486C-8689-F5647B5861FE}"/>
            </a:ext>
          </a:extLst>
        </xdr:cNvPr>
        <xdr:cNvSpPr txBox="1"/>
      </xdr:nvSpPr>
      <xdr:spPr bwMode="auto">
        <a:xfrm>
          <a:off x="8234363" y="6586538"/>
          <a:ext cx="1000125"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r>
            <a:rPr lang="en-US" sz="800" baseline="0">
              <a:latin typeface="Trebuchet MS" panose="020B0603020202020204" pitchFamily="34" charset="0"/>
            </a:rPr>
            <a:t>onderwater-</a:t>
          </a:r>
        </a:p>
        <a:p>
          <a:r>
            <a:rPr lang="en-US" sz="800" baseline="0">
              <a:latin typeface="Trebuchet MS" panose="020B0603020202020204" pitchFamily="34" charset="0"/>
            </a:rPr>
            <a:t>pomp 1</a:t>
          </a:r>
        </a:p>
      </xdr:txBody>
    </xdr:sp>
    <xdr:clientData/>
  </xdr:twoCellAnchor>
  <xdr:oneCellAnchor>
    <xdr:from>
      <xdr:col>2</xdr:col>
      <xdr:colOff>87629</xdr:colOff>
      <xdr:row>5</xdr:row>
      <xdr:rowOff>57151</xdr:rowOff>
    </xdr:from>
    <xdr:ext cx="2779411" cy="597692"/>
    <xdr:sp macro="" textlink="">
      <xdr:nvSpPr>
        <xdr:cNvPr id="17" name="TextBox 16">
          <a:extLst>
            <a:ext uri="{FF2B5EF4-FFF2-40B4-BE49-F238E27FC236}">
              <a16:creationId xmlns:a16="http://schemas.microsoft.com/office/drawing/2014/main" id="{CB8DBD33-D8B4-41CF-AAA2-DFE279D2523C}"/>
            </a:ext>
          </a:extLst>
        </xdr:cNvPr>
        <xdr:cNvSpPr txBox="1"/>
      </xdr:nvSpPr>
      <xdr:spPr>
        <a:xfrm>
          <a:off x="333374" y="652464"/>
          <a:ext cx="2771775" cy="597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Het hoogste punt van het leidingsysteem aan de zuigzijde  van de bovengrondse pomp dient zich minder dan 1m boven de  ingang  </a:t>
          </a:r>
          <a:r>
            <a:rPr lang="en-US" sz="800" i="0" baseline="0">
              <a:latin typeface="Trebuchet MS" panose="020B0603020202020204" pitchFamily="34" charset="0"/>
            </a:rPr>
            <a:t>van de pomp te </a:t>
          </a:r>
          <a:r>
            <a:rPr lang="en-US" sz="800" baseline="0">
              <a:latin typeface="Trebuchet MS" panose="020B0603020202020204" pitchFamily="34" charset="0"/>
            </a:rPr>
            <a:t>situeren. </a:t>
          </a:r>
        </a:p>
      </xdr:txBody>
    </xdr:sp>
    <xdr:clientData/>
  </xdr:oneCellAnchor>
  <xdr:twoCellAnchor>
    <xdr:from>
      <xdr:col>0</xdr:col>
      <xdr:colOff>95250</xdr:colOff>
      <xdr:row>44</xdr:row>
      <xdr:rowOff>0</xdr:rowOff>
    </xdr:from>
    <xdr:to>
      <xdr:col>10</xdr:col>
      <xdr:colOff>47625</xdr:colOff>
      <xdr:row>50</xdr:row>
      <xdr:rowOff>0</xdr:rowOff>
    </xdr:to>
    <xdr:grpSp>
      <xdr:nvGrpSpPr>
        <xdr:cNvPr id="542504" name="Group 320">
          <a:extLst>
            <a:ext uri="{FF2B5EF4-FFF2-40B4-BE49-F238E27FC236}">
              <a16:creationId xmlns:a16="http://schemas.microsoft.com/office/drawing/2014/main" id="{11A666A6-36CA-4D3B-9AC6-FC62917D9E3D}"/>
            </a:ext>
          </a:extLst>
        </xdr:cNvPr>
        <xdr:cNvGrpSpPr>
          <a:grpSpLocks/>
        </xdr:cNvGrpSpPr>
      </xdr:nvGrpSpPr>
      <xdr:grpSpPr bwMode="auto">
        <a:xfrm>
          <a:off x="95250" y="5448300"/>
          <a:ext cx="1095375" cy="742950"/>
          <a:chOff x="4905375" y="4581525"/>
          <a:chExt cx="1095375" cy="742950"/>
        </a:xfrm>
      </xdr:grpSpPr>
      <xdr:sp macro="" textlink="">
        <xdr:nvSpPr>
          <xdr:cNvPr id="549968" name="Line 4">
            <a:extLst>
              <a:ext uri="{FF2B5EF4-FFF2-40B4-BE49-F238E27FC236}">
                <a16:creationId xmlns:a16="http://schemas.microsoft.com/office/drawing/2014/main" id="{B02502E5-986A-4F1A-B6F3-99724C3CA627}"/>
              </a:ext>
            </a:extLst>
          </xdr:cNvPr>
          <xdr:cNvSpPr>
            <a:spLocks noChangeShapeType="1"/>
          </xdr:cNvSpPr>
        </xdr:nvSpPr>
        <xdr:spPr bwMode="auto">
          <a:xfrm flipH="1">
            <a:off x="5724524" y="45910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9969" name="Group 295">
            <a:extLst>
              <a:ext uri="{FF2B5EF4-FFF2-40B4-BE49-F238E27FC236}">
                <a16:creationId xmlns:a16="http://schemas.microsoft.com/office/drawing/2014/main" id="{B3981113-21D4-4B55-AFD1-7F284D4C033E}"/>
              </a:ext>
            </a:extLst>
          </xdr:cNvPr>
          <xdr:cNvGrpSpPr>
            <a:grpSpLocks/>
          </xdr:cNvGrpSpPr>
        </xdr:nvGrpSpPr>
        <xdr:grpSpPr bwMode="auto">
          <a:xfrm>
            <a:off x="4905375" y="4581525"/>
            <a:ext cx="809625" cy="742950"/>
            <a:chOff x="4838700" y="5019675"/>
            <a:chExt cx="809625" cy="742950"/>
          </a:xfrm>
        </xdr:grpSpPr>
        <xdr:grpSp>
          <xdr:nvGrpSpPr>
            <xdr:cNvPr id="549973" name="Group 294">
              <a:extLst>
                <a:ext uri="{FF2B5EF4-FFF2-40B4-BE49-F238E27FC236}">
                  <a16:creationId xmlns:a16="http://schemas.microsoft.com/office/drawing/2014/main" id="{60842E9E-6DAC-469C-B771-97A6DEFF1565}"/>
                </a:ext>
              </a:extLst>
            </xdr:cNvPr>
            <xdr:cNvGrpSpPr>
              <a:grpSpLocks/>
            </xdr:cNvGrpSpPr>
          </xdr:nvGrpSpPr>
          <xdr:grpSpPr bwMode="auto">
            <a:xfrm>
              <a:off x="4838700" y="5305425"/>
              <a:ext cx="685800" cy="457200"/>
              <a:chOff x="4838700" y="5305425"/>
              <a:chExt cx="685800" cy="457200"/>
            </a:xfrm>
          </xdr:grpSpPr>
          <xdr:sp macro="" textlink="">
            <xdr:nvSpPr>
              <xdr:cNvPr id="26" name="Oval 25">
                <a:extLst>
                  <a:ext uri="{FF2B5EF4-FFF2-40B4-BE49-F238E27FC236}">
                    <a16:creationId xmlns:a16="http://schemas.microsoft.com/office/drawing/2014/main" id="{C2A262A2-34F5-4D81-9C90-223257E54E05}"/>
                  </a:ext>
                </a:extLst>
              </xdr:cNvPr>
              <xdr:cNvSpPr>
                <a:spLocks noChangeArrowheads="1"/>
              </xdr:cNvSpPr>
            </xdr:nvSpPr>
            <xdr:spPr bwMode="auto">
              <a:xfrm>
                <a:off x="4838700" y="5524500"/>
                <a:ext cx="22860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B</a:t>
                </a:r>
              </a:p>
            </xdr:txBody>
          </xdr:sp>
          <xdr:sp macro="" textlink="">
            <xdr:nvSpPr>
              <xdr:cNvPr id="549976" name="Line 24">
                <a:extLst>
                  <a:ext uri="{FF2B5EF4-FFF2-40B4-BE49-F238E27FC236}">
                    <a16:creationId xmlns:a16="http://schemas.microsoft.com/office/drawing/2014/main" id="{84CF2CFC-21B3-4DBD-A3A4-8F8741F92D11}"/>
                  </a:ext>
                </a:extLst>
              </xdr:cNvPr>
              <xdr:cNvSpPr>
                <a:spLocks noChangeShapeType="1"/>
              </xdr:cNvSpPr>
            </xdr:nvSpPr>
            <xdr:spPr bwMode="auto">
              <a:xfrm flipV="1">
                <a:off x="5067300" y="5305425"/>
                <a:ext cx="4572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49974" name="Rectangle 77" descr="Wide upward diagonal">
              <a:extLst>
                <a:ext uri="{FF2B5EF4-FFF2-40B4-BE49-F238E27FC236}">
                  <a16:creationId xmlns:a16="http://schemas.microsoft.com/office/drawing/2014/main" id="{AE9EB27E-6EE3-4924-B0C2-7B4C08FE5174}"/>
                </a:ext>
              </a:extLst>
            </xdr:cNvPr>
            <xdr:cNvSpPr>
              <a:spLocks noChangeArrowheads="1"/>
            </xdr:cNvSpPr>
          </xdr:nvSpPr>
          <xdr:spPr bwMode="auto">
            <a:xfrm>
              <a:off x="5534025" y="5019675"/>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grpSp>
      <xdr:sp macro="" textlink="">
        <xdr:nvSpPr>
          <xdr:cNvPr id="549970" name="Line 170">
            <a:extLst>
              <a:ext uri="{FF2B5EF4-FFF2-40B4-BE49-F238E27FC236}">
                <a16:creationId xmlns:a16="http://schemas.microsoft.com/office/drawing/2014/main" id="{7A3FE610-A6B0-4646-9BC2-79E3E4C2B1D8}"/>
              </a:ext>
            </a:extLst>
          </xdr:cNvPr>
          <xdr:cNvSpPr>
            <a:spLocks noChangeShapeType="1"/>
          </xdr:cNvSpPr>
        </xdr:nvSpPr>
        <xdr:spPr bwMode="auto">
          <a:xfrm flipV="1">
            <a:off x="5943600" y="4591050"/>
            <a:ext cx="0" cy="704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9971" name="Line 4">
            <a:extLst>
              <a:ext uri="{FF2B5EF4-FFF2-40B4-BE49-F238E27FC236}">
                <a16:creationId xmlns:a16="http://schemas.microsoft.com/office/drawing/2014/main" id="{443DDA62-86EB-43B8-B845-6482AC009507}"/>
              </a:ext>
            </a:extLst>
          </xdr:cNvPr>
          <xdr:cNvSpPr>
            <a:spLocks noChangeShapeType="1"/>
          </xdr:cNvSpPr>
        </xdr:nvSpPr>
        <xdr:spPr bwMode="auto">
          <a:xfrm flipH="1">
            <a:off x="5724525" y="5286375"/>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TextBox 22">
            <a:extLst>
              <a:ext uri="{FF2B5EF4-FFF2-40B4-BE49-F238E27FC236}">
                <a16:creationId xmlns:a16="http://schemas.microsoft.com/office/drawing/2014/main" id="{3C2BFF25-9740-4477-8FAF-2851D1F39D44}"/>
              </a:ext>
            </a:extLst>
          </xdr:cNvPr>
          <xdr:cNvSpPr txBox="1"/>
        </xdr:nvSpPr>
        <xdr:spPr>
          <a:xfrm rot="16200000">
            <a:off x="5529263" y="4843462"/>
            <a:ext cx="57150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300 mm</a:t>
            </a:r>
          </a:p>
        </xdr:txBody>
      </xdr:sp>
    </xdr:grpSp>
    <xdr:clientData/>
  </xdr:twoCellAnchor>
  <xdr:twoCellAnchor>
    <xdr:from>
      <xdr:col>30</xdr:col>
      <xdr:colOff>0</xdr:colOff>
      <xdr:row>44</xdr:row>
      <xdr:rowOff>0</xdr:rowOff>
    </xdr:from>
    <xdr:to>
      <xdr:col>31</xdr:col>
      <xdr:colOff>0</xdr:colOff>
      <xdr:row>49</xdr:row>
      <xdr:rowOff>85725</xdr:rowOff>
    </xdr:to>
    <xdr:sp macro="" textlink="">
      <xdr:nvSpPr>
        <xdr:cNvPr id="542505" name="Rectangle 77" descr="Wide upward diagonal">
          <a:extLst>
            <a:ext uri="{FF2B5EF4-FFF2-40B4-BE49-F238E27FC236}">
              <a16:creationId xmlns:a16="http://schemas.microsoft.com/office/drawing/2014/main" id="{C41AE9F6-2FB7-49ED-B1D0-B02AF7574758}"/>
            </a:ext>
          </a:extLst>
        </xdr:cNvPr>
        <xdr:cNvSpPr>
          <a:spLocks noChangeArrowheads="1"/>
        </xdr:cNvSpPr>
      </xdr:nvSpPr>
      <xdr:spPr bwMode="auto">
        <a:xfrm>
          <a:off x="3429000" y="5448300"/>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26</xdr:col>
      <xdr:colOff>104775</xdr:colOff>
      <xdr:row>27</xdr:row>
      <xdr:rowOff>114300</xdr:rowOff>
    </xdr:from>
    <xdr:to>
      <xdr:col>27</xdr:col>
      <xdr:colOff>9525</xdr:colOff>
      <xdr:row>54</xdr:row>
      <xdr:rowOff>123825</xdr:rowOff>
    </xdr:to>
    <xdr:sp macro="" textlink="">
      <xdr:nvSpPr>
        <xdr:cNvPr id="542506" name="Line 558">
          <a:extLst>
            <a:ext uri="{FF2B5EF4-FFF2-40B4-BE49-F238E27FC236}">
              <a16:creationId xmlns:a16="http://schemas.microsoft.com/office/drawing/2014/main" id="{1D948C67-EC37-4DC1-BB45-9E21FF971105}"/>
            </a:ext>
          </a:extLst>
        </xdr:cNvPr>
        <xdr:cNvSpPr>
          <a:spLocks noChangeShapeType="1"/>
        </xdr:cNvSpPr>
      </xdr:nvSpPr>
      <xdr:spPr bwMode="auto">
        <a:xfrm flipH="1" flipV="1">
          <a:off x="3076575" y="3457575"/>
          <a:ext cx="19050" cy="33528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95250</xdr:colOff>
      <xdr:row>28</xdr:row>
      <xdr:rowOff>0</xdr:rowOff>
    </xdr:from>
    <xdr:to>
      <xdr:col>29</xdr:col>
      <xdr:colOff>0</xdr:colOff>
      <xdr:row>28</xdr:row>
      <xdr:rowOff>0</xdr:rowOff>
    </xdr:to>
    <xdr:sp macro="" textlink="">
      <xdr:nvSpPr>
        <xdr:cNvPr id="542507" name="Line 156">
          <a:extLst>
            <a:ext uri="{FF2B5EF4-FFF2-40B4-BE49-F238E27FC236}">
              <a16:creationId xmlns:a16="http://schemas.microsoft.com/office/drawing/2014/main" id="{8166197C-76BD-4424-BF0F-A72E3FB85F7E}"/>
            </a:ext>
          </a:extLst>
        </xdr:cNvPr>
        <xdr:cNvSpPr>
          <a:spLocks noChangeShapeType="1"/>
        </xdr:cNvSpPr>
      </xdr:nvSpPr>
      <xdr:spPr bwMode="auto">
        <a:xfrm flipH="1">
          <a:off x="2952750" y="346710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55</xdr:row>
      <xdr:rowOff>0</xdr:rowOff>
    </xdr:from>
    <xdr:to>
      <xdr:col>29</xdr:col>
      <xdr:colOff>57150</xdr:colOff>
      <xdr:row>55</xdr:row>
      <xdr:rowOff>0</xdr:rowOff>
    </xdr:to>
    <xdr:sp macro="" textlink="">
      <xdr:nvSpPr>
        <xdr:cNvPr id="542508" name="Line 156">
          <a:extLst>
            <a:ext uri="{FF2B5EF4-FFF2-40B4-BE49-F238E27FC236}">
              <a16:creationId xmlns:a16="http://schemas.microsoft.com/office/drawing/2014/main" id="{2A1800E0-6EE5-413A-9EE3-B9DD0DA9E937}"/>
            </a:ext>
          </a:extLst>
        </xdr:cNvPr>
        <xdr:cNvSpPr>
          <a:spLocks noChangeShapeType="1"/>
        </xdr:cNvSpPr>
      </xdr:nvSpPr>
      <xdr:spPr bwMode="auto">
        <a:xfrm flipH="1">
          <a:off x="3009900" y="68103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xdr:row>
      <xdr:rowOff>28575</xdr:rowOff>
    </xdr:from>
    <xdr:to>
      <xdr:col>27</xdr:col>
      <xdr:colOff>0</xdr:colOff>
      <xdr:row>27</xdr:row>
      <xdr:rowOff>57150</xdr:rowOff>
    </xdr:to>
    <xdr:sp macro="" textlink="">
      <xdr:nvSpPr>
        <xdr:cNvPr id="542509" name="Line 161">
          <a:extLst>
            <a:ext uri="{FF2B5EF4-FFF2-40B4-BE49-F238E27FC236}">
              <a16:creationId xmlns:a16="http://schemas.microsoft.com/office/drawing/2014/main" id="{0468996F-BA54-474A-B9B9-9CF5F89B4CC3}"/>
            </a:ext>
          </a:extLst>
        </xdr:cNvPr>
        <xdr:cNvSpPr>
          <a:spLocks noChangeShapeType="1"/>
        </xdr:cNvSpPr>
      </xdr:nvSpPr>
      <xdr:spPr bwMode="auto">
        <a:xfrm flipV="1">
          <a:off x="3086100" y="2752725"/>
          <a:ext cx="0" cy="6477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47625</xdr:colOff>
      <xdr:row>22</xdr:row>
      <xdr:rowOff>38100</xdr:rowOff>
    </xdr:from>
    <xdr:to>
      <xdr:col>29</xdr:col>
      <xdr:colOff>66675</xdr:colOff>
      <xdr:row>22</xdr:row>
      <xdr:rowOff>38100</xdr:rowOff>
    </xdr:to>
    <xdr:sp macro="" textlink="">
      <xdr:nvSpPr>
        <xdr:cNvPr id="542510" name="Line 156">
          <a:extLst>
            <a:ext uri="{FF2B5EF4-FFF2-40B4-BE49-F238E27FC236}">
              <a16:creationId xmlns:a16="http://schemas.microsoft.com/office/drawing/2014/main" id="{ECCF42FD-3F23-452E-A457-B466E049E3E0}"/>
            </a:ext>
          </a:extLst>
        </xdr:cNvPr>
        <xdr:cNvSpPr>
          <a:spLocks noChangeShapeType="1"/>
        </xdr:cNvSpPr>
      </xdr:nvSpPr>
      <xdr:spPr bwMode="auto">
        <a:xfrm flipH="1">
          <a:off x="3019425" y="27622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38100</xdr:rowOff>
    </xdr:from>
    <xdr:to>
      <xdr:col>28</xdr:col>
      <xdr:colOff>85725</xdr:colOff>
      <xdr:row>27</xdr:row>
      <xdr:rowOff>38100</xdr:rowOff>
    </xdr:to>
    <xdr:sp macro="" textlink="">
      <xdr:nvSpPr>
        <xdr:cNvPr id="542511" name="Line 156">
          <a:extLst>
            <a:ext uri="{FF2B5EF4-FFF2-40B4-BE49-F238E27FC236}">
              <a16:creationId xmlns:a16="http://schemas.microsoft.com/office/drawing/2014/main" id="{9E2E7AC5-716C-4D17-8F74-5247D999D39F}"/>
            </a:ext>
          </a:extLst>
        </xdr:cNvPr>
        <xdr:cNvSpPr>
          <a:spLocks noChangeShapeType="1"/>
        </xdr:cNvSpPr>
      </xdr:nvSpPr>
      <xdr:spPr bwMode="auto">
        <a:xfrm flipH="1">
          <a:off x="2924175" y="33813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84</xdr:col>
      <xdr:colOff>0</xdr:colOff>
      <xdr:row>26</xdr:row>
      <xdr:rowOff>9525</xdr:rowOff>
    </xdr:from>
    <xdr:to>
      <xdr:col>85</xdr:col>
      <xdr:colOff>95250</xdr:colOff>
      <xdr:row>28</xdr:row>
      <xdr:rowOff>114300</xdr:rowOff>
    </xdr:to>
    <xdr:sp macro="" textlink="">
      <xdr:nvSpPr>
        <xdr:cNvPr id="542512" name="Line 23">
          <a:extLst>
            <a:ext uri="{FF2B5EF4-FFF2-40B4-BE49-F238E27FC236}">
              <a16:creationId xmlns:a16="http://schemas.microsoft.com/office/drawing/2014/main" id="{355EF539-9C86-454F-81D3-287664820808}"/>
            </a:ext>
          </a:extLst>
        </xdr:cNvPr>
        <xdr:cNvSpPr>
          <a:spLocks noChangeShapeType="1"/>
        </xdr:cNvSpPr>
      </xdr:nvSpPr>
      <xdr:spPr bwMode="auto">
        <a:xfrm flipV="1">
          <a:off x="9601200" y="3228975"/>
          <a:ext cx="20955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28575</xdr:colOff>
      <xdr:row>28</xdr:row>
      <xdr:rowOff>76200</xdr:rowOff>
    </xdr:from>
    <xdr:to>
      <xdr:col>84</xdr:col>
      <xdr:colOff>28575</xdr:colOff>
      <xdr:row>30</xdr:row>
      <xdr:rowOff>73025</xdr:rowOff>
    </xdr:to>
    <xdr:sp macro="" textlink="">
      <xdr:nvSpPr>
        <xdr:cNvPr id="36" name="Oval 1">
          <a:extLst>
            <a:ext uri="{FF2B5EF4-FFF2-40B4-BE49-F238E27FC236}">
              <a16:creationId xmlns:a16="http://schemas.microsoft.com/office/drawing/2014/main" id="{A53A1B68-A727-4465-9DDD-75396EB1267B}"/>
            </a:ext>
          </a:extLst>
        </xdr:cNvPr>
        <xdr:cNvSpPr>
          <a:spLocks noChangeArrowheads="1"/>
        </xdr:cNvSpPr>
      </xdr:nvSpPr>
      <xdr:spPr bwMode="auto">
        <a:xfrm>
          <a:off x="9401175" y="3543300"/>
          <a:ext cx="228600" cy="24447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84</xdr:col>
      <xdr:colOff>9525</xdr:colOff>
      <xdr:row>16</xdr:row>
      <xdr:rowOff>0</xdr:rowOff>
    </xdr:from>
    <xdr:to>
      <xdr:col>103</xdr:col>
      <xdr:colOff>47625</xdr:colOff>
      <xdr:row>16</xdr:row>
      <xdr:rowOff>1</xdr:rowOff>
    </xdr:to>
    <xdr:cxnSp macro="">
      <xdr:nvCxnSpPr>
        <xdr:cNvPr id="37" name="Straight Connector 36">
          <a:extLst>
            <a:ext uri="{FF2B5EF4-FFF2-40B4-BE49-F238E27FC236}">
              <a16:creationId xmlns:a16="http://schemas.microsoft.com/office/drawing/2014/main" id="{E128C535-6C1B-4368-9349-CF3FC44C2131}"/>
            </a:ext>
          </a:extLst>
        </xdr:cNvPr>
        <xdr:cNvCxnSpPr/>
      </xdr:nvCxnSpPr>
      <xdr:spPr>
        <a:xfrm>
          <a:off x="9610725" y="1981200"/>
          <a:ext cx="22098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28575</xdr:colOff>
      <xdr:row>16</xdr:row>
      <xdr:rowOff>0</xdr:rowOff>
    </xdr:from>
    <xdr:to>
      <xdr:col>83</xdr:col>
      <xdr:colOff>104775</xdr:colOff>
      <xdr:row>19</xdr:row>
      <xdr:rowOff>66675</xdr:rowOff>
    </xdr:to>
    <xdr:sp macro="" textlink="">
      <xdr:nvSpPr>
        <xdr:cNvPr id="542515" name="Freeform 15">
          <a:extLst>
            <a:ext uri="{FF2B5EF4-FFF2-40B4-BE49-F238E27FC236}">
              <a16:creationId xmlns:a16="http://schemas.microsoft.com/office/drawing/2014/main" id="{D9B1B87E-F8C0-42FD-BBB9-FD3BD7F61D74}"/>
            </a:ext>
          </a:extLst>
        </xdr:cNvPr>
        <xdr:cNvSpPr>
          <a:spLocks/>
        </xdr:cNvSpPr>
      </xdr:nvSpPr>
      <xdr:spPr bwMode="auto">
        <a:xfrm>
          <a:off x="9515475" y="1981200"/>
          <a:ext cx="76200" cy="438150"/>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17</xdr:row>
      <xdr:rowOff>0</xdr:rowOff>
    </xdr:from>
    <xdr:to>
      <xdr:col>12</xdr:col>
      <xdr:colOff>28575</xdr:colOff>
      <xdr:row>55</xdr:row>
      <xdr:rowOff>66675</xdr:rowOff>
    </xdr:to>
    <xdr:grpSp>
      <xdr:nvGrpSpPr>
        <xdr:cNvPr id="542516" name="Group 329">
          <a:extLst>
            <a:ext uri="{FF2B5EF4-FFF2-40B4-BE49-F238E27FC236}">
              <a16:creationId xmlns:a16="http://schemas.microsoft.com/office/drawing/2014/main" id="{B5F81144-6FE1-43BD-8547-83FB06FBD8A8}"/>
            </a:ext>
          </a:extLst>
        </xdr:cNvPr>
        <xdr:cNvGrpSpPr>
          <a:grpSpLocks/>
        </xdr:cNvGrpSpPr>
      </xdr:nvGrpSpPr>
      <xdr:grpSpPr bwMode="auto">
        <a:xfrm>
          <a:off x="285750" y="2105025"/>
          <a:ext cx="1114425" cy="4772025"/>
          <a:chOff x="1857375" y="26660475"/>
          <a:chExt cx="1114425" cy="4772025"/>
        </a:xfrm>
      </xdr:grpSpPr>
      <xdr:sp macro="" textlink="">
        <xdr:nvSpPr>
          <xdr:cNvPr id="40" name="Oval 18">
            <a:extLst>
              <a:ext uri="{FF2B5EF4-FFF2-40B4-BE49-F238E27FC236}">
                <a16:creationId xmlns:a16="http://schemas.microsoft.com/office/drawing/2014/main" id="{1598C13D-6343-4201-A9E6-70EF503A74B8}"/>
              </a:ext>
            </a:extLst>
          </xdr:cNvPr>
          <xdr:cNvSpPr>
            <a:spLocks noChangeArrowheads="1"/>
          </xdr:cNvSpPr>
        </xdr:nvSpPr>
        <xdr:spPr bwMode="auto">
          <a:xfrm>
            <a:off x="1857375" y="3110865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A</a:t>
            </a:r>
          </a:p>
        </xdr:txBody>
      </xdr:sp>
      <xdr:grpSp>
        <xdr:nvGrpSpPr>
          <xdr:cNvPr id="549953" name="Group 357">
            <a:extLst>
              <a:ext uri="{FF2B5EF4-FFF2-40B4-BE49-F238E27FC236}">
                <a16:creationId xmlns:a16="http://schemas.microsoft.com/office/drawing/2014/main" id="{30E48CC2-25B2-4E30-B082-AABE22CC8760}"/>
              </a:ext>
            </a:extLst>
          </xdr:cNvPr>
          <xdr:cNvGrpSpPr>
            <a:grpSpLocks/>
          </xdr:cNvGrpSpPr>
        </xdr:nvGrpSpPr>
        <xdr:grpSpPr bwMode="auto">
          <a:xfrm>
            <a:off x="2076449" y="26660466"/>
            <a:ext cx="895351" cy="4772008"/>
            <a:chOff x="2076449" y="26660466"/>
            <a:chExt cx="895351" cy="4772008"/>
          </a:xfrm>
        </xdr:grpSpPr>
        <xdr:grpSp>
          <xdr:nvGrpSpPr>
            <xdr:cNvPr id="549954" name="Group 106">
              <a:extLst>
                <a:ext uri="{FF2B5EF4-FFF2-40B4-BE49-F238E27FC236}">
                  <a16:creationId xmlns:a16="http://schemas.microsoft.com/office/drawing/2014/main" id="{F4C1F94B-D527-489F-9747-F11D4DC66829}"/>
                </a:ext>
              </a:extLst>
            </xdr:cNvPr>
            <xdr:cNvGrpSpPr>
              <a:grpSpLocks/>
            </xdr:cNvGrpSpPr>
          </xdr:nvGrpSpPr>
          <xdr:grpSpPr bwMode="auto">
            <a:xfrm>
              <a:off x="2286000" y="26660466"/>
              <a:ext cx="276225" cy="4772008"/>
              <a:chOff x="2337025" y="1966228"/>
              <a:chExt cx="269421" cy="4692485"/>
            </a:xfrm>
          </xdr:grpSpPr>
          <xdr:grpSp>
            <xdr:nvGrpSpPr>
              <xdr:cNvPr id="549958" name="Group 208">
                <a:extLst>
                  <a:ext uri="{FF2B5EF4-FFF2-40B4-BE49-F238E27FC236}">
                    <a16:creationId xmlns:a16="http://schemas.microsoft.com/office/drawing/2014/main" id="{1985E8DB-A0FB-4B93-80D2-C22B7ECF6A27}"/>
                  </a:ext>
                </a:extLst>
              </xdr:cNvPr>
              <xdr:cNvGrpSpPr>
                <a:grpSpLocks/>
              </xdr:cNvGrpSpPr>
            </xdr:nvGrpSpPr>
            <xdr:grpSpPr bwMode="auto">
              <a:xfrm>
                <a:off x="2337025" y="1966228"/>
                <a:ext cx="269421" cy="4692485"/>
                <a:chOff x="847727" y="1618965"/>
                <a:chExt cx="269422" cy="4774142"/>
              </a:xfrm>
            </xdr:grpSpPr>
            <xdr:sp macro="" textlink="">
              <xdr:nvSpPr>
                <xdr:cNvPr id="549960" name="Freeform 78">
                  <a:extLst>
                    <a:ext uri="{FF2B5EF4-FFF2-40B4-BE49-F238E27FC236}">
                      <a16:creationId xmlns:a16="http://schemas.microsoft.com/office/drawing/2014/main" id="{4B925D8A-7076-4350-A638-FB7D9AAA50A2}"/>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61" name="Arc 84">
                  <a:extLst>
                    <a:ext uri="{FF2B5EF4-FFF2-40B4-BE49-F238E27FC236}">
                      <a16:creationId xmlns:a16="http://schemas.microsoft.com/office/drawing/2014/main" id="{77D5E5CD-ED9B-495F-9E74-744986D3CA36}"/>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62" name="Arc 86">
                  <a:extLst>
                    <a:ext uri="{FF2B5EF4-FFF2-40B4-BE49-F238E27FC236}">
                      <a16:creationId xmlns:a16="http://schemas.microsoft.com/office/drawing/2014/main" id="{BD4580C8-8723-4C34-9217-EA5CD41A6725}"/>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63" name="Line 75">
                  <a:extLst>
                    <a:ext uri="{FF2B5EF4-FFF2-40B4-BE49-F238E27FC236}">
                      <a16:creationId xmlns:a16="http://schemas.microsoft.com/office/drawing/2014/main" id="{1994F4BC-D887-4681-A7C2-5A1545584F62}"/>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964" name="Line 76">
                  <a:extLst>
                    <a:ext uri="{FF2B5EF4-FFF2-40B4-BE49-F238E27FC236}">
                      <a16:creationId xmlns:a16="http://schemas.microsoft.com/office/drawing/2014/main" id="{9A30A479-D502-4A1B-88B0-AB44B1D8347F}"/>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965" name="Arc 85">
                  <a:extLst>
                    <a:ext uri="{FF2B5EF4-FFF2-40B4-BE49-F238E27FC236}">
                      <a16:creationId xmlns:a16="http://schemas.microsoft.com/office/drawing/2014/main" id="{EBF238D3-D0A1-4976-8E88-03723242E369}"/>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66" name="Arc 87">
                  <a:extLst>
                    <a:ext uri="{FF2B5EF4-FFF2-40B4-BE49-F238E27FC236}">
                      <a16:creationId xmlns:a16="http://schemas.microsoft.com/office/drawing/2014/main" id="{2805EEBC-2EC8-41C3-A6D6-DE6306E69193}"/>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67" name="Line 88">
                  <a:extLst>
                    <a:ext uri="{FF2B5EF4-FFF2-40B4-BE49-F238E27FC236}">
                      <a16:creationId xmlns:a16="http://schemas.microsoft.com/office/drawing/2014/main" id="{1BCB6FC8-AB7F-4FB0-828C-8A1F8E0170CE}"/>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7" name="Rectangle 46">
                <a:extLst>
                  <a:ext uri="{FF2B5EF4-FFF2-40B4-BE49-F238E27FC236}">
                    <a16:creationId xmlns:a16="http://schemas.microsoft.com/office/drawing/2014/main" id="{1FCC487F-AC12-4393-B2C0-F6803A63B9E8}"/>
                  </a:ext>
                </a:extLst>
              </xdr:cNvPr>
              <xdr:cNvSpPr/>
            </xdr:nvSpPr>
            <xdr:spPr>
              <a:xfrm>
                <a:off x="2420638" y="2087998"/>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43" name="Oval 18">
              <a:extLst>
                <a:ext uri="{FF2B5EF4-FFF2-40B4-BE49-F238E27FC236}">
                  <a16:creationId xmlns:a16="http://schemas.microsoft.com/office/drawing/2014/main" id="{40E05DCE-9936-4208-A8B2-94BB7C0DA1FC}"/>
                </a:ext>
              </a:extLst>
            </xdr:cNvPr>
            <xdr:cNvSpPr>
              <a:spLocks noChangeArrowheads="1"/>
            </xdr:cNvSpPr>
          </xdr:nvSpPr>
          <xdr:spPr bwMode="auto">
            <a:xfrm>
              <a:off x="2743200" y="26965275"/>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a:t>
              </a:r>
            </a:p>
          </xdr:txBody>
        </xdr:sp>
        <xdr:sp macro="" textlink="">
          <xdr:nvSpPr>
            <xdr:cNvPr id="549956" name="Line 27">
              <a:extLst>
                <a:ext uri="{FF2B5EF4-FFF2-40B4-BE49-F238E27FC236}">
                  <a16:creationId xmlns:a16="http://schemas.microsoft.com/office/drawing/2014/main" id="{DFEAE731-CE35-40A8-968B-62460267D3A1}"/>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957" name="Line 27">
              <a:extLst>
                <a:ext uri="{FF2B5EF4-FFF2-40B4-BE49-F238E27FC236}">
                  <a16:creationId xmlns:a16="http://schemas.microsoft.com/office/drawing/2014/main" id="{C4DA984B-4960-4009-A77F-25E3E0CB4C2F}"/>
                </a:ext>
              </a:extLst>
            </xdr:cNvPr>
            <xdr:cNvSpPr>
              <a:spLocks noChangeShapeType="1"/>
            </xdr:cNvSpPr>
          </xdr:nvSpPr>
          <xdr:spPr bwMode="auto">
            <a:xfrm flipH="1">
              <a:off x="2076449" y="30937200"/>
              <a:ext cx="285749"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71</xdr:col>
      <xdr:colOff>38100</xdr:colOff>
      <xdr:row>17</xdr:row>
      <xdr:rowOff>0</xdr:rowOff>
    </xdr:from>
    <xdr:to>
      <xdr:col>77</xdr:col>
      <xdr:colOff>38100</xdr:colOff>
      <xdr:row>55</xdr:row>
      <xdr:rowOff>66675</xdr:rowOff>
    </xdr:to>
    <xdr:grpSp>
      <xdr:nvGrpSpPr>
        <xdr:cNvPr id="542517" name="Group 357">
          <a:extLst>
            <a:ext uri="{FF2B5EF4-FFF2-40B4-BE49-F238E27FC236}">
              <a16:creationId xmlns:a16="http://schemas.microsoft.com/office/drawing/2014/main" id="{BA94328E-BA83-485D-9D31-A96F35DC3147}"/>
            </a:ext>
          </a:extLst>
        </xdr:cNvPr>
        <xdr:cNvGrpSpPr>
          <a:grpSpLocks/>
        </xdr:cNvGrpSpPr>
      </xdr:nvGrpSpPr>
      <xdr:grpSpPr bwMode="auto">
        <a:xfrm>
          <a:off x="8153400" y="2105025"/>
          <a:ext cx="685800" cy="4772025"/>
          <a:chOff x="2286000" y="26660467"/>
          <a:chExt cx="685800" cy="4772010"/>
        </a:xfrm>
      </xdr:grpSpPr>
      <xdr:grpSp>
        <xdr:nvGrpSpPr>
          <xdr:cNvPr id="549939" name="Group 106">
            <a:extLst>
              <a:ext uri="{FF2B5EF4-FFF2-40B4-BE49-F238E27FC236}">
                <a16:creationId xmlns:a16="http://schemas.microsoft.com/office/drawing/2014/main" id="{A7B56711-5DE9-47F2-8DB6-8CD5AB2CF350}"/>
              </a:ext>
            </a:extLst>
          </xdr:cNvPr>
          <xdr:cNvGrpSpPr>
            <a:grpSpLocks/>
          </xdr:cNvGrpSpPr>
        </xdr:nvGrpSpPr>
        <xdr:grpSpPr bwMode="auto">
          <a:xfrm>
            <a:off x="2286000" y="26660468"/>
            <a:ext cx="276225" cy="4772009"/>
            <a:chOff x="2337025" y="1966228"/>
            <a:chExt cx="269421" cy="4692485"/>
          </a:xfrm>
        </xdr:grpSpPr>
        <xdr:grpSp>
          <xdr:nvGrpSpPr>
            <xdr:cNvPr id="549942" name="Group 208">
              <a:extLst>
                <a:ext uri="{FF2B5EF4-FFF2-40B4-BE49-F238E27FC236}">
                  <a16:creationId xmlns:a16="http://schemas.microsoft.com/office/drawing/2014/main" id="{0254B841-883B-4949-B4C4-42C3FBFE3CFC}"/>
                </a:ext>
              </a:extLst>
            </xdr:cNvPr>
            <xdr:cNvGrpSpPr>
              <a:grpSpLocks/>
            </xdr:cNvGrpSpPr>
          </xdr:nvGrpSpPr>
          <xdr:grpSpPr bwMode="auto">
            <a:xfrm>
              <a:off x="2337025" y="1966228"/>
              <a:ext cx="269421" cy="4692485"/>
              <a:chOff x="847727" y="1618965"/>
              <a:chExt cx="269422" cy="4774142"/>
            </a:xfrm>
          </xdr:grpSpPr>
          <xdr:sp macro="" textlink="">
            <xdr:nvSpPr>
              <xdr:cNvPr id="549944" name="Freeform 78">
                <a:extLst>
                  <a:ext uri="{FF2B5EF4-FFF2-40B4-BE49-F238E27FC236}">
                    <a16:creationId xmlns:a16="http://schemas.microsoft.com/office/drawing/2014/main" id="{28F511A9-C4C9-454B-BDAE-2C079F95C2B0}"/>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45" name="Arc 84">
                <a:extLst>
                  <a:ext uri="{FF2B5EF4-FFF2-40B4-BE49-F238E27FC236}">
                    <a16:creationId xmlns:a16="http://schemas.microsoft.com/office/drawing/2014/main" id="{07ACC64A-A646-41E2-8BE5-96B82F2059D5}"/>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46" name="Arc 86">
                <a:extLst>
                  <a:ext uri="{FF2B5EF4-FFF2-40B4-BE49-F238E27FC236}">
                    <a16:creationId xmlns:a16="http://schemas.microsoft.com/office/drawing/2014/main" id="{3750E4DB-9A90-45E2-86FC-D5393BBE6107}"/>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47" name="Line 75">
                <a:extLst>
                  <a:ext uri="{FF2B5EF4-FFF2-40B4-BE49-F238E27FC236}">
                    <a16:creationId xmlns:a16="http://schemas.microsoft.com/office/drawing/2014/main" id="{A769B580-A73D-4457-A23A-338A59B53EA1}"/>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948" name="Line 76">
                <a:extLst>
                  <a:ext uri="{FF2B5EF4-FFF2-40B4-BE49-F238E27FC236}">
                    <a16:creationId xmlns:a16="http://schemas.microsoft.com/office/drawing/2014/main" id="{8254764E-AFDE-4B87-82BD-34CDC18912CD}"/>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949" name="Arc 85">
                <a:extLst>
                  <a:ext uri="{FF2B5EF4-FFF2-40B4-BE49-F238E27FC236}">
                    <a16:creationId xmlns:a16="http://schemas.microsoft.com/office/drawing/2014/main" id="{E2E2E763-3CB8-48BD-9D06-3D954874E674}"/>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50" name="Arc 87">
                <a:extLst>
                  <a:ext uri="{FF2B5EF4-FFF2-40B4-BE49-F238E27FC236}">
                    <a16:creationId xmlns:a16="http://schemas.microsoft.com/office/drawing/2014/main" id="{203AE658-A11C-467E-8D4D-D354E3BF2119}"/>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51" name="Line 88">
                <a:extLst>
                  <a:ext uri="{FF2B5EF4-FFF2-40B4-BE49-F238E27FC236}">
                    <a16:creationId xmlns:a16="http://schemas.microsoft.com/office/drawing/2014/main" id="{3D05658F-3524-4DAC-AE77-4DE0402ECD31}"/>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1" name="Rectangle 60">
              <a:extLst>
                <a:ext uri="{FF2B5EF4-FFF2-40B4-BE49-F238E27FC236}">
                  <a16:creationId xmlns:a16="http://schemas.microsoft.com/office/drawing/2014/main" id="{B8AF1653-4CB2-4999-A349-B03D0EC39C20}"/>
                </a:ext>
              </a:extLst>
            </xdr:cNvPr>
            <xdr:cNvSpPr/>
          </xdr:nvSpPr>
          <xdr:spPr>
            <a:xfrm>
              <a:off x="2420638" y="2087988"/>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58" name="Oval 18">
            <a:extLst>
              <a:ext uri="{FF2B5EF4-FFF2-40B4-BE49-F238E27FC236}">
                <a16:creationId xmlns:a16="http://schemas.microsoft.com/office/drawing/2014/main" id="{08C13AD9-6EA7-4ED6-A7F1-41FB88743ED2}"/>
              </a:ext>
            </a:extLst>
          </xdr:cNvPr>
          <xdr:cNvSpPr>
            <a:spLocks noChangeArrowheads="1"/>
          </xdr:cNvSpPr>
        </xdr:nvSpPr>
        <xdr:spPr bwMode="auto">
          <a:xfrm>
            <a:off x="2743200" y="26965266"/>
            <a:ext cx="228600" cy="24764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H</a:t>
            </a:r>
          </a:p>
        </xdr:txBody>
      </xdr:sp>
      <xdr:sp macro="" textlink="">
        <xdr:nvSpPr>
          <xdr:cNvPr id="549941" name="Line 27">
            <a:extLst>
              <a:ext uri="{FF2B5EF4-FFF2-40B4-BE49-F238E27FC236}">
                <a16:creationId xmlns:a16="http://schemas.microsoft.com/office/drawing/2014/main" id="{6DFF0BBD-380F-41DA-A289-AAFA8AD1EC40}"/>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71</xdr:col>
      <xdr:colOff>57150</xdr:colOff>
      <xdr:row>21</xdr:row>
      <xdr:rowOff>9525</xdr:rowOff>
    </xdr:from>
    <xdr:to>
      <xdr:col>73</xdr:col>
      <xdr:colOff>80550</xdr:colOff>
      <xdr:row>23</xdr:row>
      <xdr:rowOff>13875</xdr:rowOff>
    </xdr:to>
    <xdr:sp macro="" textlink="">
      <xdr:nvSpPr>
        <xdr:cNvPr id="70" name="Oval 426">
          <a:extLst>
            <a:ext uri="{FF2B5EF4-FFF2-40B4-BE49-F238E27FC236}">
              <a16:creationId xmlns:a16="http://schemas.microsoft.com/office/drawing/2014/main" id="{73A09895-9740-4017-996B-6DA091A185AB}"/>
            </a:ext>
          </a:extLst>
        </xdr:cNvPr>
        <xdr:cNvSpPr>
          <a:spLocks noChangeArrowheads="1"/>
        </xdr:cNvSpPr>
      </xdr:nvSpPr>
      <xdr:spPr bwMode="auto">
        <a:xfrm>
          <a:off x="8172450" y="2609850"/>
          <a:ext cx="252000" cy="2520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clientData/>
  </xdr:twoCellAnchor>
  <xdr:twoCellAnchor>
    <xdr:from>
      <xdr:col>87</xdr:col>
      <xdr:colOff>38100</xdr:colOff>
      <xdr:row>17</xdr:row>
      <xdr:rowOff>0</xdr:rowOff>
    </xdr:from>
    <xdr:to>
      <xdr:col>89</xdr:col>
      <xdr:colOff>85725</xdr:colOff>
      <xdr:row>55</xdr:row>
      <xdr:rowOff>66675</xdr:rowOff>
    </xdr:to>
    <xdr:grpSp>
      <xdr:nvGrpSpPr>
        <xdr:cNvPr id="542519" name="Group 106">
          <a:extLst>
            <a:ext uri="{FF2B5EF4-FFF2-40B4-BE49-F238E27FC236}">
              <a16:creationId xmlns:a16="http://schemas.microsoft.com/office/drawing/2014/main" id="{C6F42C5E-B7D6-4224-8A7D-96566DC6B578}"/>
            </a:ext>
          </a:extLst>
        </xdr:cNvPr>
        <xdr:cNvGrpSpPr>
          <a:grpSpLocks/>
        </xdr:cNvGrpSpPr>
      </xdr:nvGrpSpPr>
      <xdr:grpSpPr bwMode="auto">
        <a:xfrm>
          <a:off x="9982200" y="2105025"/>
          <a:ext cx="276225" cy="4772025"/>
          <a:chOff x="2337025" y="1966233"/>
          <a:chExt cx="269421" cy="4692500"/>
        </a:xfrm>
      </xdr:grpSpPr>
      <xdr:grpSp>
        <xdr:nvGrpSpPr>
          <xdr:cNvPr id="549929" name="Group 208">
            <a:extLst>
              <a:ext uri="{FF2B5EF4-FFF2-40B4-BE49-F238E27FC236}">
                <a16:creationId xmlns:a16="http://schemas.microsoft.com/office/drawing/2014/main" id="{1220EC41-7DEB-4A59-9F3C-3D5F4C73EC86}"/>
              </a:ext>
            </a:extLst>
          </xdr:cNvPr>
          <xdr:cNvGrpSpPr>
            <a:grpSpLocks/>
          </xdr:cNvGrpSpPr>
        </xdr:nvGrpSpPr>
        <xdr:grpSpPr bwMode="auto">
          <a:xfrm>
            <a:off x="2337025" y="1966228"/>
            <a:ext cx="269421" cy="4692485"/>
            <a:chOff x="847727" y="1618965"/>
            <a:chExt cx="269422" cy="4774142"/>
          </a:xfrm>
        </xdr:grpSpPr>
        <xdr:sp macro="" textlink="">
          <xdr:nvSpPr>
            <xdr:cNvPr id="549931" name="Freeform 78">
              <a:extLst>
                <a:ext uri="{FF2B5EF4-FFF2-40B4-BE49-F238E27FC236}">
                  <a16:creationId xmlns:a16="http://schemas.microsoft.com/office/drawing/2014/main" id="{0837153C-49E1-4D30-AE04-1B3D77E4E534}"/>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32" name="Arc 84">
              <a:extLst>
                <a:ext uri="{FF2B5EF4-FFF2-40B4-BE49-F238E27FC236}">
                  <a16:creationId xmlns:a16="http://schemas.microsoft.com/office/drawing/2014/main" id="{AB40C412-8C11-4889-9634-20418E5DFE9C}"/>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33" name="Arc 86">
              <a:extLst>
                <a:ext uri="{FF2B5EF4-FFF2-40B4-BE49-F238E27FC236}">
                  <a16:creationId xmlns:a16="http://schemas.microsoft.com/office/drawing/2014/main" id="{B2B5650E-039D-4803-B82C-3952BDEBB689}"/>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34" name="Line 75">
              <a:extLst>
                <a:ext uri="{FF2B5EF4-FFF2-40B4-BE49-F238E27FC236}">
                  <a16:creationId xmlns:a16="http://schemas.microsoft.com/office/drawing/2014/main" id="{8D41F50D-669C-409C-9D24-DC6D96BDE82D}"/>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935" name="Line 76">
              <a:extLst>
                <a:ext uri="{FF2B5EF4-FFF2-40B4-BE49-F238E27FC236}">
                  <a16:creationId xmlns:a16="http://schemas.microsoft.com/office/drawing/2014/main" id="{C7DCBF23-7866-4AB3-A1B2-AF0170FC4DCF}"/>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936" name="Arc 85">
              <a:extLst>
                <a:ext uri="{FF2B5EF4-FFF2-40B4-BE49-F238E27FC236}">
                  <a16:creationId xmlns:a16="http://schemas.microsoft.com/office/drawing/2014/main" id="{DFAB8A46-8A9B-40B0-A1C5-1D3CD0BE782D}"/>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37" name="Arc 87">
              <a:extLst>
                <a:ext uri="{FF2B5EF4-FFF2-40B4-BE49-F238E27FC236}">
                  <a16:creationId xmlns:a16="http://schemas.microsoft.com/office/drawing/2014/main" id="{549A5659-784E-42AF-8153-59F047522190}"/>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38" name="Line 88">
              <a:extLst>
                <a:ext uri="{FF2B5EF4-FFF2-40B4-BE49-F238E27FC236}">
                  <a16:creationId xmlns:a16="http://schemas.microsoft.com/office/drawing/2014/main" id="{3E3DEEB2-9D7D-425D-82B0-AB49320F847E}"/>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73" name="Rectangle 72">
            <a:extLst>
              <a:ext uri="{FF2B5EF4-FFF2-40B4-BE49-F238E27FC236}">
                <a16:creationId xmlns:a16="http://schemas.microsoft.com/office/drawing/2014/main" id="{80A784E4-ACB8-4D92-B994-5F274DE2291C}"/>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78</xdr:col>
      <xdr:colOff>38100</xdr:colOff>
      <xdr:row>17</xdr:row>
      <xdr:rowOff>0</xdr:rowOff>
    </xdr:from>
    <xdr:to>
      <xdr:col>80</xdr:col>
      <xdr:colOff>85725</xdr:colOff>
      <xdr:row>55</xdr:row>
      <xdr:rowOff>66675</xdr:rowOff>
    </xdr:to>
    <xdr:grpSp>
      <xdr:nvGrpSpPr>
        <xdr:cNvPr id="542520" name="Group 106">
          <a:extLst>
            <a:ext uri="{FF2B5EF4-FFF2-40B4-BE49-F238E27FC236}">
              <a16:creationId xmlns:a16="http://schemas.microsoft.com/office/drawing/2014/main" id="{616F7B2E-23CD-49A9-B4FA-97D1C9121C9C}"/>
            </a:ext>
          </a:extLst>
        </xdr:cNvPr>
        <xdr:cNvGrpSpPr>
          <a:grpSpLocks/>
        </xdr:cNvGrpSpPr>
      </xdr:nvGrpSpPr>
      <xdr:grpSpPr bwMode="auto">
        <a:xfrm>
          <a:off x="8953500" y="2105025"/>
          <a:ext cx="276225" cy="4772025"/>
          <a:chOff x="2337025" y="1966233"/>
          <a:chExt cx="269421" cy="4692500"/>
        </a:xfrm>
      </xdr:grpSpPr>
      <xdr:grpSp>
        <xdr:nvGrpSpPr>
          <xdr:cNvPr id="549919" name="Group 208">
            <a:extLst>
              <a:ext uri="{FF2B5EF4-FFF2-40B4-BE49-F238E27FC236}">
                <a16:creationId xmlns:a16="http://schemas.microsoft.com/office/drawing/2014/main" id="{495E0DBC-2FC7-4BAA-B7C0-2C0B1DA8507E}"/>
              </a:ext>
            </a:extLst>
          </xdr:cNvPr>
          <xdr:cNvGrpSpPr>
            <a:grpSpLocks/>
          </xdr:cNvGrpSpPr>
        </xdr:nvGrpSpPr>
        <xdr:grpSpPr bwMode="auto">
          <a:xfrm>
            <a:off x="2337025" y="1966228"/>
            <a:ext cx="269421" cy="4692485"/>
            <a:chOff x="847727" y="1618965"/>
            <a:chExt cx="269422" cy="4774142"/>
          </a:xfrm>
        </xdr:grpSpPr>
        <xdr:sp macro="" textlink="">
          <xdr:nvSpPr>
            <xdr:cNvPr id="549921" name="Freeform 78">
              <a:extLst>
                <a:ext uri="{FF2B5EF4-FFF2-40B4-BE49-F238E27FC236}">
                  <a16:creationId xmlns:a16="http://schemas.microsoft.com/office/drawing/2014/main" id="{87FAA4D8-A73E-46F3-9C7A-C9F12A892FCE}"/>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22" name="Arc 84">
              <a:extLst>
                <a:ext uri="{FF2B5EF4-FFF2-40B4-BE49-F238E27FC236}">
                  <a16:creationId xmlns:a16="http://schemas.microsoft.com/office/drawing/2014/main" id="{16E5F66B-9F0C-4E77-8051-F6AE01AB19D8}"/>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23" name="Arc 86">
              <a:extLst>
                <a:ext uri="{FF2B5EF4-FFF2-40B4-BE49-F238E27FC236}">
                  <a16:creationId xmlns:a16="http://schemas.microsoft.com/office/drawing/2014/main" id="{C44884AB-B1C0-4438-9F1A-212CB26C73BB}"/>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24" name="Line 75">
              <a:extLst>
                <a:ext uri="{FF2B5EF4-FFF2-40B4-BE49-F238E27FC236}">
                  <a16:creationId xmlns:a16="http://schemas.microsoft.com/office/drawing/2014/main" id="{9662E798-B719-41A4-BCD1-004000C51E49}"/>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925" name="Line 76">
              <a:extLst>
                <a:ext uri="{FF2B5EF4-FFF2-40B4-BE49-F238E27FC236}">
                  <a16:creationId xmlns:a16="http://schemas.microsoft.com/office/drawing/2014/main" id="{4C54FB8B-0958-4728-ACF5-BA604C1EE21E}"/>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926" name="Arc 85">
              <a:extLst>
                <a:ext uri="{FF2B5EF4-FFF2-40B4-BE49-F238E27FC236}">
                  <a16:creationId xmlns:a16="http://schemas.microsoft.com/office/drawing/2014/main" id="{44600EA9-4439-428B-BCAA-592EF3C31B61}"/>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27" name="Arc 87">
              <a:extLst>
                <a:ext uri="{FF2B5EF4-FFF2-40B4-BE49-F238E27FC236}">
                  <a16:creationId xmlns:a16="http://schemas.microsoft.com/office/drawing/2014/main" id="{2ED78A19-46BA-46AA-A424-3921FCBA6DEF}"/>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28" name="Line 88">
              <a:extLst>
                <a:ext uri="{FF2B5EF4-FFF2-40B4-BE49-F238E27FC236}">
                  <a16:creationId xmlns:a16="http://schemas.microsoft.com/office/drawing/2014/main" id="{B4F2E6D9-4FC7-4141-8B42-E06A58851AF7}"/>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84" name="Rectangle 83">
            <a:extLst>
              <a:ext uri="{FF2B5EF4-FFF2-40B4-BE49-F238E27FC236}">
                <a16:creationId xmlns:a16="http://schemas.microsoft.com/office/drawing/2014/main" id="{1B6F468C-A371-46A1-9A2C-8E751E134739}"/>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78</xdr:col>
      <xdr:colOff>47625</xdr:colOff>
      <xdr:row>21</xdr:row>
      <xdr:rowOff>9525</xdr:rowOff>
    </xdr:from>
    <xdr:to>
      <xdr:col>80</xdr:col>
      <xdr:colOff>71025</xdr:colOff>
      <xdr:row>23</xdr:row>
      <xdr:rowOff>13875</xdr:rowOff>
    </xdr:to>
    <xdr:sp macro="" textlink="">
      <xdr:nvSpPr>
        <xdr:cNvPr id="93" name="Oval 426">
          <a:extLst>
            <a:ext uri="{FF2B5EF4-FFF2-40B4-BE49-F238E27FC236}">
              <a16:creationId xmlns:a16="http://schemas.microsoft.com/office/drawing/2014/main" id="{FCAC1674-718E-4BC6-B043-F0848FF621EE}"/>
            </a:ext>
          </a:extLst>
        </xdr:cNvPr>
        <xdr:cNvSpPr>
          <a:spLocks noChangeArrowheads="1"/>
        </xdr:cNvSpPr>
      </xdr:nvSpPr>
      <xdr:spPr bwMode="auto">
        <a:xfrm>
          <a:off x="8963025" y="2609850"/>
          <a:ext cx="252000" cy="2520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clientData/>
  </xdr:twoCellAnchor>
  <xdr:twoCellAnchor>
    <xdr:from>
      <xdr:col>87</xdr:col>
      <xdr:colOff>57150</xdr:colOff>
      <xdr:row>21</xdr:row>
      <xdr:rowOff>9525</xdr:rowOff>
    </xdr:from>
    <xdr:to>
      <xdr:col>99</xdr:col>
      <xdr:colOff>0</xdr:colOff>
      <xdr:row>27</xdr:row>
      <xdr:rowOff>19050</xdr:rowOff>
    </xdr:to>
    <xdr:grpSp>
      <xdr:nvGrpSpPr>
        <xdr:cNvPr id="542522" name="Group 460">
          <a:extLst>
            <a:ext uri="{FF2B5EF4-FFF2-40B4-BE49-F238E27FC236}">
              <a16:creationId xmlns:a16="http://schemas.microsoft.com/office/drawing/2014/main" id="{881F53E3-F7AC-4853-ABFF-A1F3D0BD05C2}"/>
            </a:ext>
          </a:extLst>
        </xdr:cNvPr>
        <xdr:cNvGrpSpPr>
          <a:grpSpLocks/>
        </xdr:cNvGrpSpPr>
      </xdr:nvGrpSpPr>
      <xdr:grpSpPr bwMode="auto">
        <a:xfrm>
          <a:off x="10001250" y="2609850"/>
          <a:ext cx="1314450" cy="752475"/>
          <a:chOff x="2543190" y="10829925"/>
          <a:chExt cx="1314445" cy="752476"/>
        </a:xfrm>
      </xdr:grpSpPr>
      <xdr:grpSp>
        <xdr:nvGrpSpPr>
          <xdr:cNvPr id="549913" name="Group 434">
            <a:extLst>
              <a:ext uri="{FF2B5EF4-FFF2-40B4-BE49-F238E27FC236}">
                <a16:creationId xmlns:a16="http://schemas.microsoft.com/office/drawing/2014/main" id="{0220B746-12BC-4D80-B8CC-5CBB3496A7E4}"/>
              </a:ext>
            </a:extLst>
          </xdr:cNvPr>
          <xdr:cNvGrpSpPr>
            <a:grpSpLocks/>
          </xdr:cNvGrpSpPr>
        </xdr:nvGrpSpPr>
        <xdr:grpSpPr bwMode="auto">
          <a:xfrm>
            <a:off x="2543190" y="10829925"/>
            <a:ext cx="1314445" cy="752476"/>
            <a:chOff x="7705733" y="2466975"/>
            <a:chExt cx="1314445" cy="752476"/>
          </a:xfrm>
        </xdr:grpSpPr>
        <xdr:grpSp>
          <xdr:nvGrpSpPr>
            <xdr:cNvPr id="549915" name="Group 201">
              <a:extLst>
                <a:ext uri="{FF2B5EF4-FFF2-40B4-BE49-F238E27FC236}">
                  <a16:creationId xmlns:a16="http://schemas.microsoft.com/office/drawing/2014/main" id="{65D29F1A-6836-43B7-841E-FBFCD4E5F688}"/>
                </a:ext>
              </a:extLst>
            </xdr:cNvPr>
            <xdr:cNvGrpSpPr>
              <a:grpSpLocks/>
            </xdr:cNvGrpSpPr>
          </xdr:nvGrpSpPr>
          <xdr:grpSpPr bwMode="auto">
            <a:xfrm>
              <a:off x="7705733" y="2466975"/>
              <a:ext cx="1314445" cy="704852"/>
              <a:chOff x="5823390" y="5581650"/>
              <a:chExt cx="1318340" cy="704852"/>
            </a:xfrm>
          </xdr:grpSpPr>
          <xdr:sp macro="" textlink="">
            <xdr:nvSpPr>
              <xdr:cNvPr id="99" name="TextBox 98">
                <a:extLst>
                  <a:ext uri="{FF2B5EF4-FFF2-40B4-BE49-F238E27FC236}">
                    <a16:creationId xmlns:a16="http://schemas.microsoft.com/office/drawing/2014/main" id="{DA482E7A-09AB-4908-A202-A7CB1CD82FF1}"/>
                  </a:ext>
                </a:extLst>
              </xdr:cNvPr>
              <xdr:cNvSpPr txBox="1"/>
            </xdr:nvSpPr>
            <xdr:spPr bwMode="auto">
              <a:xfrm>
                <a:off x="6329709" y="5829300"/>
                <a:ext cx="812021" cy="457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Cumulatieve debietsmeter</a:t>
                </a:r>
              </a:p>
            </xdr:txBody>
          </xdr:sp>
          <xdr:sp macro="" textlink="">
            <xdr:nvSpPr>
              <xdr:cNvPr id="100" name="Oval 426">
                <a:extLst>
                  <a:ext uri="{FF2B5EF4-FFF2-40B4-BE49-F238E27FC236}">
                    <a16:creationId xmlns:a16="http://schemas.microsoft.com/office/drawing/2014/main" id="{68C17FA1-1388-4200-B17C-0EC72C047FB0}"/>
                  </a:ext>
                </a:extLst>
              </xdr:cNvPr>
              <xdr:cNvSpPr>
                <a:spLocks noChangeArrowheads="1"/>
              </xdr:cNvSpPr>
            </xdr:nvSpPr>
            <xdr:spPr bwMode="auto">
              <a:xfrm>
                <a:off x="5823390" y="5581650"/>
                <a:ext cx="248383" cy="2476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98" name="Straight Connector 97">
              <a:extLst>
                <a:ext uri="{FF2B5EF4-FFF2-40B4-BE49-F238E27FC236}">
                  <a16:creationId xmlns:a16="http://schemas.microsoft.com/office/drawing/2014/main" id="{79D2F3FF-F4BB-4D9A-B345-20F147B2C51A}"/>
                </a:ext>
              </a:extLst>
            </xdr:cNvPr>
            <xdr:cNvCxnSpPr/>
          </xdr:nvCxnSpPr>
          <xdr:spPr>
            <a:xfrm rot="16200000" flipH="1">
              <a:off x="7781931" y="2828926"/>
              <a:ext cx="523876" cy="257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6" name="Straight Connector 95">
            <a:extLst>
              <a:ext uri="{FF2B5EF4-FFF2-40B4-BE49-F238E27FC236}">
                <a16:creationId xmlns:a16="http://schemas.microsoft.com/office/drawing/2014/main" id="{F02B56A6-3648-4866-AAD7-109F878AD747}"/>
              </a:ext>
            </a:extLst>
          </xdr:cNvPr>
          <xdr:cNvCxnSpPr/>
        </xdr:nvCxnSpPr>
        <xdr:spPr>
          <a:xfrm flipV="1">
            <a:off x="3009913" y="11572876"/>
            <a:ext cx="761997"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38100</xdr:colOff>
      <xdr:row>16</xdr:row>
      <xdr:rowOff>114300</xdr:rowOff>
    </xdr:from>
    <xdr:to>
      <xdr:col>15</xdr:col>
      <xdr:colOff>85725</xdr:colOff>
      <xdr:row>55</xdr:row>
      <xdr:rowOff>57150</xdr:rowOff>
    </xdr:to>
    <xdr:grpSp>
      <xdr:nvGrpSpPr>
        <xdr:cNvPr id="542523" name="Group 106">
          <a:extLst>
            <a:ext uri="{FF2B5EF4-FFF2-40B4-BE49-F238E27FC236}">
              <a16:creationId xmlns:a16="http://schemas.microsoft.com/office/drawing/2014/main" id="{272F2D3A-9B55-4898-9A26-2E08163A5FDC}"/>
            </a:ext>
          </a:extLst>
        </xdr:cNvPr>
        <xdr:cNvGrpSpPr>
          <a:grpSpLocks/>
        </xdr:cNvGrpSpPr>
      </xdr:nvGrpSpPr>
      <xdr:grpSpPr bwMode="auto">
        <a:xfrm>
          <a:off x="1524000" y="2095500"/>
          <a:ext cx="276225" cy="4772025"/>
          <a:chOff x="2337025" y="1966233"/>
          <a:chExt cx="269421" cy="4692500"/>
        </a:xfrm>
      </xdr:grpSpPr>
      <xdr:grpSp>
        <xdr:nvGrpSpPr>
          <xdr:cNvPr id="549903" name="Group 208">
            <a:extLst>
              <a:ext uri="{FF2B5EF4-FFF2-40B4-BE49-F238E27FC236}">
                <a16:creationId xmlns:a16="http://schemas.microsoft.com/office/drawing/2014/main" id="{129F7B9C-80AE-4516-BCE2-B2C5D360D87E}"/>
              </a:ext>
            </a:extLst>
          </xdr:cNvPr>
          <xdr:cNvGrpSpPr>
            <a:grpSpLocks/>
          </xdr:cNvGrpSpPr>
        </xdr:nvGrpSpPr>
        <xdr:grpSpPr bwMode="auto">
          <a:xfrm>
            <a:off x="2337025" y="1966228"/>
            <a:ext cx="269421" cy="4692485"/>
            <a:chOff x="847727" y="1618965"/>
            <a:chExt cx="269422" cy="4774142"/>
          </a:xfrm>
        </xdr:grpSpPr>
        <xdr:sp macro="" textlink="">
          <xdr:nvSpPr>
            <xdr:cNvPr id="549905" name="Freeform 78">
              <a:extLst>
                <a:ext uri="{FF2B5EF4-FFF2-40B4-BE49-F238E27FC236}">
                  <a16:creationId xmlns:a16="http://schemas.microsoft.com/office/drawing/2014/main" id="{21EA6A02-099A-4217-95C9-621D298CCFB0}"/>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06" name="Arc 84">
              <a:extLst>
                <a:ext uri="{FF2B5EF4-FFF2-40B4-BE49-F238E27FC236}">
                  <a16:creationId xmlns:a16="http://schemas.microsoft.com/office/drawing/2014/main" id="{A591071D-6DAA-4B2B-917F-3479395AB593}"/>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07" name="Arc 86">
              <a:extLst>
                <a:ext uri="{FF2B5EF4-FFF2-40B4-BE49-F238E27FC236}">
                  <a16:creationId xmlns:a16="http://schemas.microsoft.com/office/drawing/2014/main" id="{EB9FD54E-4A9C-4FF0-B9E9-BA3EBE584B10}"/>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08" name="Line 75">
              <a:extLst>
                <a:ext uri="{FF2B5EF4-FFF2-40B4-BE49-F238E27FC236}">
                  <a16:creationId xmlns:a16="http://schemas.microsoft.com/office/drawing/2014/main" id="{0C5623BF-5334-4CAD-A148-37D0095698FD}"/>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909" name="Line 76">
              <a:extLst>
                <a:ext uri="{FF2B5EF4-FFF2-40B4-BE49-F238E27FC236}">
                  <a16:creationId xmlns:a16="http://schemas.microsoft.com/office/drawing/2014/main" id="{23B95596-8440-4605-8A38-0AFA82808AF7}"/>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910" name="Arc 85">
              <a:extLst>
                <a:ext uri="{FF2B5EF4-FFF2-40B4-BE49-F238E27FC236}">
                  <a16:creationId xmlns:a16="http://schemas.microsoft.com/office/drawing/2014/main" id="{A9D7BE4D-3897-48D3-ABD5-3072A93B9E5B}"/>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11" name="Arc 87">
              <a:extLst>
                <a:ext uri="{FF2B5EF4-FFF2-40B4-BE49-F238E27FC236}">
                  <a16:creationId xmlns:a16="http://schemas.microsoft.com/office/drawing/2014/main" id="{08FEC6C5-11C8-4404-9168-0A9E02EB2126}"/>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12" name="Line 88">
              <a:extLst>
                <a:ext uri="{FF2B5EF4-FFF2-40B4-BE49-F238E27FC236}">
                  <a16:creationId xmlns:a16="http://schemas.microsoft.com/office/drawing/2014/main" id="{1916B031-3CC6-4F19-A67D-B8BE7FBB91EA}"/>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03" name="Rectangle 102">
            <a:extLst>
              <a:ext uri="{FF2B5EF4-FFF2-40B4-BE49-F238E27FC236}">
                <a16:creationId xmlns:a16="http://schemas.microsoft.com/office/drawing/2014/main" id="{3F2AF32F-FEEB-4E4D-B192-F3F01DB0A7DC}"/>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20</xdr:col>
      <xdr:colOff>28575</xdr:colOff>
      <xdr:row>17</xdr:row>
      <xdr:rowOff>0</xdr:rowOff>
    </xdr:from>
    <xdr:to>
      <xdr:col>22</xdr:col>
      <xdr:colOff>76200</xdr:colOff>
      <xdr:row>55</xdr:row>
      <xdr:rowOff>66675</xdr:rowOff>
    </xdr:to>
    <xdr:grpSp>
      <xdr:nvGrpSpPr>
        <xdr:cNvPr id="542524" name="Group 106">
          <a:extLst>
            <a:ext uri="{FF2B5EF4-FFF2-40B4-BE49-F238E27FC236}">
              <a16:creationId xmlns:a16="http://schemas.microsoft.com/office/drawing/2014/main" id="{8AD04009-3219-451D-BE08-2BC5181EE7A8}"/>
            </a:ext>
          </a:extLst>
        </xdr:cNvPr>
        <xdr:cNvGrpSpPr>
          <a:grpSpLocks/>
        </xdr:cNvGrpSpPr>
      </xdr:nvGrpSpPr>
      <xdr:grpSpPr bwMode="auto">
        <a:xfrm>
          <a:off x="2314575" y="2105025"/>
          <a:ext cx="276225" cy="4772025"/>
          <a:chOff x="2337025" y="1966233"/>
          <a:chExt cx="269421" cy="4692500"/>
        </a:xfrm>
      </xdr:grpSpPr>
      <xdr:grpSp>
        <xdr:nvGrpSpPr>
          <xdr:cNvPr id="549893" name="Group 208">
            <a:extLst>
              <a:ext uri="{FF2B5EF4-FFF2-40B4-BE49-F238E27FC236}">
                <a16:creationId xmlns:a16="http://schemas.microsoft.com/office/drawing/2014/main" id="{3FAA9C5F-42EE-425D-B5E9-93BFCDA8FF23}"/>
              </a:ext>
            </a:extLst>
          </xdr:cNvPr>
          <xdr:cNvGrpSpPr>
            <a:grpSpLocks/>
          </xdr:cNvGrpSpPr>
        </xdr:nvGrpSpPr>
        <xdr:grpSpPr bwMode="auto">
          <a:xfrm>
            <a:off x="2337025" y="1966228"/>
            <a:ext cx="269421" cy="4692485"/>
            <a:chOff x="847727" y="1618965"/>
            <a:chExt cx="269422" cy="4774142"/>
          </a:xfrm>
        </xdr:grpSpPr>
        <xdr:sp macro="" textlink="">
          <xdr:nvSpPr>
            <xdr:cNvPr id="549895" name="Freeform 78">
              <a:extLst>
                <a:ext uri="{FF2B5EF4-FFF2-40B4-BE49-F238E27FC236}">
                  <a16:creationId xmlns:a16="http://schemas.microsoft.com/office/drawing/2014/main" id="{A9773163-A245-480A-A1DA-3325E15016D6}"/>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896" name="Arc 84">
              <a:extLst>
                <a:ext uri="{FF2B5EF4-FFF2-40B4-BE49-F238E27FC236}">
                  <a16:creationId xmlns:a16="http://schemas.microsoft.com/office/drawing/2014/main" id="{039A762F-A927-4F2D-A488-0BF2E778462A}"/>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897" name="Arc 86">
              <a:extLst>
                <a:ext uri="{FF2B5EF4-FFF2-40B4-BE49-F238E27FC236}">
                  <a16:creationId xmlns:a16="http://schemas.microsoft.com/office/drawing/2014/main" id="{4664F893-5171-45F5-95A2-F15A3FE9AA38}"/>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898" name="Line 75">
              <a:extLst>
                <a:ext uri="{FF2B5EF4-FFF2-40B4-BE49-F238E27FC236}">
                  <a16:creationId xmlns:a16="http://schemas.microsoft.com/office/drawing/2014/main" id="{689905B2-913E-4DD6-8379-75E9C837326D}"/>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899" name="Line 76">
              <a:extLst>
                <a:ext uri="{FF2B5EF4-FFF2-40B4-BE49-F238E27FC236}">
                  <a16:creationId xmlns:a16="http://schemas.microsoft.com/office/drawing/2014/main" id="{9170D665-21A9-4F96-99ED-6E7055D48F0D}"/>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9900" name="Arc 85">
              <a:extLst>
                <a:ext uri="{FF2B5EF4-FFF2-40B4-BE49-F238E27FC236}">
                  <a16:creationId xmlns:a16="http://schemas.microsoft.com/office/drawing/2014/main" id="{0498E6CA-1E18-4DDD-9A64-604497F710E0}"/>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01" name="Arc 87">
              <a:extLst>
                <a:ext uri="{FF2B5EF4-FFF2-40B4-BE49-F238E27FC236}">
                  <a16:creationId xmlns:a16="http://schemas.microsoft.com/office/drawing/2014/main" id="{4AEDCABD-9CAB-4E17-B355-276F883F6C94}"/>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902" name="Line 88">
              <a:extLst>
                <a:ext uri="{FF2B5EF4-FFF2-40B4-BE49-F238E27FC236}">
                  <a16:creationId xmlns:a16="http://schemas.microsoft.com/office/drawing/2014/main" id="{1832FE90-91C4-402D-9025-BC4BD3C515B2}"/>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4" name="Rectangle 113">
            <a:extLst>
              <a:ext uri="{FF2B5EF4-FFF2-40B4-BE49-F238E27FC236}">
                <a16:creationId xmlns:a16="http://schemas.microsoft.com/office/drawing/2014/main" id="{76254994-812B-4A57-AEB3-95D0DDD56DC0}"/>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6</xdr:col>
      <xdr:colOff>0</xdr:colOff>
      <xdr:row>27</xdr:row>
      <xdr:rowOff>38100</xdr:rowOff>
    </xdr:from>
    <xdr:to>
      <xdr:col>8</xdr:col>
      <xdr:colOff>95250</xdr:colOff>
      <xdr:row>28</xdr:row>
      <xdr:rowOff>0</xdr:rowOff>
    </xdr:to>
    <xdr:sp macro="" textlink="">
      <xdr:nvSpPr>
        <xdr:cNvPr id="542525" name="Rectangle 89">
          <a:extLst>
            <a:ext uri="{FF2B5EF4-FFF2-40B4-BE49-F238E27FC236}">
              <a16:creationId xmlns:a16="http://schemas.microsoft.com/office/drawing/2014/main" id="{2712AF32-CA25-411C-ACA8-71137DF757D3}"/>
            </a:ext>
          </a:extLst>
        </xdr:cNvPr>
        <xdr:cNvSpPr>
          <a:spLocks noChangeArrowheads="1"/>
        </xdr:cNvSpPr>
      </xdr:nvSpPr>
      <xdr:spPr bwMode="auto">
        <a:xfrm>
          <a:off x="685800" y="3381375"/>
          <a:ext cx="323850" cy="85725"/>
        </a:xfrm>
        <a:prstGeom prst="rect">
          <a:avLst/>
        </a:prstGeom>
        <a:solidFill>
          <a:srgbClr val="FFFFFF"/>
        </a:solidFill>
        <a:ln w="9525">
          <a:solidFill>
            <a:srgbClr val="000000"/>
          </a:solidFill>
          <a:miter lim="800000"/>
          <a:headEnd/>
          <a:tailEnd/>
        </a:ln>
      </xdr:spPr>
    </xdr:sp>
    <xdr:clientData/>
  </xdr:twoCellAnchor>
  <xdr:twoCellAnchor>
    <xdr:from>
      <xdr:col>13</xdr:col>
      <xdr:colOff>9525</xdr:colOff>
      <xdr:row>27</xdr:row>
      <xdr:rowOff>38100</xdr:rowOff>
    </xdr:from>
    <xdr:to>
      <xdr:col>15</xdr:col>
      <xdr:colOff>104775</xdr:colOff>
      <xdr:row>28</xdr:row>
      <xdr:rowOff>0</xdr:rowOff>
    </xdr:to>
    <xdr:sp macro="" textlink="">
      <xdr:nvSpPr>
        <xdr:cNvPr id="542527" name="Rectangle 89">
          <a:extLst>
            <a:ext uri="{FF2B5EF4-FFF2-40B4-BE49-F238E27FC236}">
              <a16:creationId xmlns:a16="http://schemas.microsoft.com/office/drawing/2014/main" id="{15230AC5-4941-4F1B-A9D8-344A44C3AAEC}"/>
            </a:ext>
          </a:extLst>
        </xdr:cNvPr>
        <xdr:cNvSpPr>
          <a:spLocks noChangeArrowheads="1"/>
        </xdr:cNvSpPr>
      </xdr:nvSpPr>
      <xdr:spPr bwMode="auto">
        <a:xfrm>
          <a:off x="1495425" y="3381375"/>
          <a:ext cx="323850" cy="85725"/>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27</xdr:row>
      <xdr:rowOff>28575</xdr:rowOff>
    </xdr:from>
    <xdr:to>
      <xdr:col>22</xdr:col>
      <xdr:colOff>95250</xdr:colOff>
      <xdr:row>27</xdr:row>
      <xdr:rowOff>114300</xdr:rowOff>
    </xdr:to>
    <xdr:sp macro="" textlink="">
      <xdr:nvSpPr>
        <xdr:cNvPr id="542528" name="Rectangle 89">
          <a:extLst>
            <a:ext uri="{FF2B5EF4-FFF2-40B4-BE49-F238E27FC236}">
              <a16:creationId xmlns:a16="http://schemas.microsoft.com/office/drawing/2014/main" id="{D4D8A483-FEBA-4EF7-868C-D6F83943819B}"/>
            </a:ext>
          </a:extLst>
        </xdr:cNvPr>
        <xdr:cNvSpPr>
          <a:spLocks noChangeArrowheads="1"/>
        </xdr:cNvSpPr>
      </xdr:nvSpPr>
      <xdr:spPr bwMode="auto">
        <a:xfrm>
          <a:off x="2286000" y="3371850"/>
          <a:ext cx="323850" cy="85725"/>
        </a:xfrm>
        <a:prstGeom prst="rect">
          <a:avLst/>
        </a:prstGeom>
        <a:solidFill>
          <a:srgbClr val="FFFFFF"/>
        </a:solidFill>
        <a:ln w="9525">
          <a:solidFill>
            <a:srgbClr val="000000"/>
          </a:solidFill>
          <a:miter lim="800000"/>
          <a:headEnd/>
          <a:tailEnd/>
        </a:ln>
      </xdr:spPr>
    </xdr:sp>
    <xdr:clientData/>
  </xdr:twoCellAnchor>
  <xdr:twoCellAnchor>
    <xdr:from>
      <xdr:col>14</xdr:col>
      <xdr:colOff>9525</xdr:colOff>
      <xdr:row>44</xdr:row>
      <xdr:rowOff>0</xdr:rowOff>
    </xdr:from>
    <xdr:to>
      <xdr:col>15</xdr:col>
      <xdr:colOff>9525</xdr:colOff>
      <xdr:row>49</xdr:row>
      <xdr:rowOff>85725</xdr:rowOff>
    </xdr:to>
    <xdr:sp macro="" textlink="">
      <xdr:nvSpPr>
        <xdr:cNvPr id="542529" name="Rectangle 77" descr="Wide upward diagonal">
          <a:extLst>
            <a:ext uri="{FF2B5EF4-FFF2-40B4-BE49-F238E27FC236}">
              <a16:creationId xmlns:a16="http://schemas.microsoft.com/office/drawing/2014/main" id="{8E086D2C-0658-479D-98C0-2DE02F63D0E1}"/>
            </a:ext>
          </a:extLst>
        </xdr:cNvPr>
        <xdr:cNvSpPr>
          <a:spLocks noChangeArrowheads="1"/>
        </xdr:cNvSpPr>
      </xdr:nvSpPr>
      <xdr:spPr bwMode="auto">
        <a:xfrm>
          <a:off x="1609725" y="5448300"/>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20</xdr:col>
      <xdr:colOff>104775</xdr:colOff>
      <xdr:row>44</xdr:row>
      <xdr:rowOff>0</xdr:rowOff>
    </xdr:from>
    <xdr:to>
      <xdr:col>21</xdr:col>
      <xdr:colOff>104775</xdr:colOff>
      <xdr:row>49</xdr:row>
      <xdr:rowOff>85725</xdr:rowOff>
    </xdr:to>
    <xdr:sp macro="" textlink="">
      <xdr:nvSpPr>
        <xdr:cNvPr id="542530" name="Rectangle 77" descr="Wide upward diagonal">
          <a:extLst>
            <a:ext uri="{FF2B5EF4-FFF2-40B4-BE49-F238E27FC236}">
              <a16:creationId xmlns:a16="http://schemas.microsoft.com/office/drawing/2014/main" id="{A4312C9A-A841-493C-AE1D-4CEEB41BE353}"/>
            </a:ext>
          </a:extLst>
        </xdr:cNvPr>
        <xdr:cNvSpPr>
          <a:spLocks noChangeArrowheads="1"/>
        </xdr:cNvSpPr>
      </xdr:nvSpPr>
      <xdr:spPr bwMode="auto">
        <a:xfrm>
          <a:off x="2390775" y="5448300"/>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67</xdr:col>
      <xdr:colOff>57150</xdr:colOff>
      <xdr:row>11</xdr:row>
      <xdr:rowOff>95250</xdr:rowOff>
    </xdr:from>
    <xdr:to>
      <xdr:col>67</xdr:col>
      <xdr:colOff>66675</xdr:colOff>
      <xdr:row>13</xdr:row>
      <xdr:rowOff>114300</xdr:rowOff>
    </xdr:to>
    <xdr:sp macro="" textlink="">
      <xdr:nvSpPr>
        <xdr:cNvPr id="542531" name="Line 23">
          <a:extLst>
            <a:ext uri="{FF2B5EF4-FFF2-40B4-BE49-F238E27FC236}">
              <a16:creationId xmlns:a16="http://schemas.microsoft.com/office/drawing/2014/main" id="{7DBE0329-9EF8-4AE0-BA1B-42D0794A0DA8}"/>
            </a:ext>
          </a:extLst>
        </xdr:cNvPr>
        <xdr:cNvSpPr>
          <a:spLocks noChangeShapeType="1"/>
        </xdr:cNvSpPr>
      </xdr:nvSpPr>
      <xdr:spPr bwMode="auto">
        <a:xfrm flipH="1" flipV="1">
          <a:off x="7715250" y="1457325"/>
          <a:ext cx="9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66675</xdr:colOff>
      <xdr:row>10</xdr:row>
      <xdr:rowOff>1</xdr:rowOff>
    </xdr:from>
    <xdr:to>
      <xdr:col>68</xdr:col>
      <xdr:colOff>38100</xdr:colOff>
      <xdr:row>11</xdr:row>
      <xdr:rowOff>85726</xdr:rowOff>
    </xdr:to>
    <xdr:sp macro="" textlink="">
      <xdr:nvSpPr>
        <xdr:cNvPr id="140" name="Oval 1">
          <a:extLst>
            <a:ext uri="{FF2B5EF4-FFF2-40B4-BE49-F238E27FC236}">
              <a16:creationId xmlns:a16="http://schemas.microsoft.com/office/drawing/2014/main" id="{DFD7EC12-9F97-47F1-8CA2-EE5F0BBF27D3}"/>
            </a:ext>
          </a:extLst>
        </xdr:cNvPr>
        <xdr:cNvSpPr>
          <a:spLocks noChangeArrowheads="1"/>
        </xdr:cNvSpPr>
      </xdr:nvSpPr>
      <xdr:spPr bwMode="auto">
        <a:xfrm>
          <a:off x="7610475" y="1238251"/>
          <a:ext cx="200025" cy="2095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77</xdr:col>
      <xdr:colOff>76200</xdr:colOff>
      <xdr:row>13</xdr:row>
      <xdr:rowOff>9525</xdr:rowOff>
    </xdr:from>
    <xdr:to>
      <xdr:col>79</xdr:col>
      <xdr:colOff>57150</xdr:colOff>
      <xdr:row>15</xdr:row>
      <xdr:rowOff>114300</xdr:rowOff>
    </xdr:to>
    <xdr:sp macro="" textlink="">
      <xdr:nvSpPr>
        <xdr:cNvPr id="542533" name="Line 23">
          <a:extLst>
            <a:ext uri="{FF2B5EF4-FFF2-40B4-BE49-F238E27FC236}">
              <a16:creationId xmlns:a16="http://schemas.microsoft.com/office/drawing/2014/main" id="{CB147B78-8A5C-42BA-8DB7-D7B2EB8CA777}"/>
            </a:ext>
          </a:extLst>
        </xdr:cNvPr>
        <xdr:cNvSpPr>
          <a:spLocks noChangeShapeType="1"/>
        </xdr:cNvSpPr>
      </xdr:nvSpPr>
      <xdr:spPr bwMode="auto">
        <a:xfrm flipV="1">
          <a:off x="8877300" y="1619250"/>
          <a:ext cx="20955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19050</xdr:colOff>
      <xdr:row>11</xdr:row>
      <xdr:rowOff>66675</xdr:rowOff>
    </xdr:from>
    <xdr:to>
      <xdr:col>80</xdr:col>
      <xdr:colOff>104775</xdr:colOff>
      <xdr:row>13</xdr:row>
      <xdr:rowOff>28575</xdr:rowOff>
    </xdr:to>
    <xdr:sp macro="" textlink="">
      <xdr:nvSpPr>
        <xdr:cNvPr id="142" name="Oval 1">
          <a:extLst>
            <a:ext uri="{FF2B5EF4-FFF2-40B4-BE49-F238E27FC236}">
              <a16:creationId xmlns:a16="http://schemas.microsoft.com/office/drawing/2014/main" id="{EF7885CA-14E8-428D-B0AA-B8BA83D7F557}"/>
            </a:ext>
          </a:extLst>
        </xdr:cNvPr>
        <xdr:cNvSpPr>
          <a:spLocks noChangeArrowheads="1"/>
        </xdr:cNvSpPr>
      </xdr:nvSpPr>
      <xdr:spPr bwMode="auto">
        <a:xfrm>
          <a:off x="9048750" y="1428750"/>
          <a:ext cx="200025" cy="2095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G</a:t>
          </a: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93</xdr:col>
      <xdr:colOff>66675</xdr:colOff>
      <xdr:row>50</xdr:row>
      <xdr:rowOff>95250</xdr:rowOff>
    </xdr:from>
    <xdr:to>
      <xdr:col>95</xdr:col>
      <xdr:colOff>66675</xdr:colOff>
      <xdr:row>52</xdr:row>
      <xdr:rowOff>95250</xdr:rowOff>
    </xdr:to>
    <xdr:sp macro="" textlink="">
      <xdr:nvSpPr>
        <xdr:cNvPr id="143" name="Oval 18">
          <a:extLst>
            <a:ext uri="{FF2B5EF4-FFF2-40B4-BE49-F238E27FC236}">
              <a16:creationId xmlns:a16="http://schemas.microsoft.com/office/drawing/2014/main" id="{AAE30F8E-FDE0-4B1D-BF9F-E9D7DD2930BF}"/>
            </a:ext>
          </a:extLst>
        </xdr:cNvPr>
        <xdr:cNvSpPr>
          <a:spLocks noChangeArrowheads="1"/>
        </xdr:cNvSpPr>
      </xdr:nvSpPr>
      <xdr:spPr bwMode="auto">
        <a:xfrm>
          <a:off x="10696575" y="628650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F</a:t>
          </a:r>
        </a:p>
      </xdr:txBody>
    </xdr:sp>
    <xdr:clientData/>
  </xdr:twoCellAnchor>
  <xdr:twoCellAnchor>
    <xdr:from>
      <xdr:col>88</xdr:col>
      <xdr:colOff>114300</xdr:colOff>
      <xdr:row>47</xdr:row>
      <xdr:rowOff>104775</xdr:rowOff>
    </xdr:from>
    <xdr:to>
      <xdr:col>93</xdr:col>
      <xdr:colOff>66675</xdr:colOff>
      <xdr:row>51</xdr:row>
      <xdr:rowOff>28575</xdr:rowOff>
    </xdr:to>
    <xdr:sp macro="" textlink="">
      <xdr:nvSpPr>
        <xdr:cNvPr id="542536" name="Line 23">
          <a:extLst>
            <a:ext uri="{FF2B5EF4-FFF2-40B4-BE49-F238E27FC236}">
              <a16:creationId xmlns:a16="http://schemas.microsoft.com/office/drawing/2014/main" id="{862C1570-8019-49A8-AA32-11C24EEF94D3}"/>
            </a:ext>
          </a:extLst>
        </xdr:cNvPr>
        <xdr:cNvSpPr>
          <a:spLocks noChangeShapeType="1"/>
        </xdr:cNvSpPr>
      </xdr:nvSpPr>
      <xdr:spPr bwMode="auto">
        <a:xfrm>
          <a:off x="10172700" y="5924550"/>
          <a:ext cx="5238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14</xdr:row>
      <xdr:rowOff>114300</xdr:rowOff>
    </xdr:from>
    <xdr:to>
      <xdr:col>83</xdr:col>
      <xdr:colOff>76200</xdr:colOff>
      <xdr:row>18</xdr:row>
      <xdr:rowOff>57150</xdr:rowOff>
    </xdr:to>
    <xdr:sp macro="" textlink="">
      <xdr:nvSpPr>
        <xdr:cNvPr id="542537" name="Freeform 15">
          <a:extLst>
            <a:ext uri="{FF2B5EF4-FFF2-40B4-BE49-F238E27FC236}">
              <a16:creationId xmlns:a16="http://schemas.microsoft.com/office/drawing/2014/main" id="{9ACFC63A-4851-4077-A96C-1ADC602C023D}"/>
            </a:ext>
          </a:extLst>
        </xdr:cNvPr>
        <xdr:cNvSpPr>
          <a:spLocks/>
        </xdr:cNvSpPr>
      </xdr:nvSpPr>
      <xdr:spPr bwMode="auto">
        <a:xfrm>
          <a:off x="9486900" y="1847850"/>
          <a:ext cx="76200" cy="438150"/>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85725</xdr:colOff>
      <xdr:row>16</xdr:row>
      <xdr:rowOff>0</xdr:rowOff>
    </xdr:from>
    <xdr:to>
      <xdr:col>83</xdr:col>
      <xdr:colOff>0</xdr:colOff>
      <xdr:row>16</xdr:row>
      <xdr:rowOff>0</xdr:rowOff>
    </xdr:to>
    <xdr:sp macro="" textlink="">
      <xdr:nvSpPr>
        <xdr:cNvPr id="542538" name="Line 23">
          <a:extLst>
            <a:ext uri="{FF2B5EF4-FFF2-40B4-BE49-F238E27FC236}">
              <a16:creationId xmlns:a16="http://schemas.microsoft.com/office/drawing/2014/main" id="{1AD51924-E976-4BDC-ADE6-0DECC65CEBF0}"/>
            </a:ext>
          </a:extLst>
        </xdr:cNvPr>
        <xdr:cNvSpPr>
          <a:spLocks noChangeShapeType="1"/>
        </xdr:cNvSpPr>
      </xdr:nvSpPr>
      <xdr:spPr bwMode="auto">
        <a:xfrm>
          <a:off x="7858125" y="1981200"/>
          <a:ext cx="162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85725</xdr:colOff>
      <xdr:row>24</xdr:row>
      <xdr:rowOff>121920</xdr:rowOff>
    </xdr:from>
    <xdr:to>
      <xdr:col>61</xdr:col>
      <xdr:colOff>15240</xdr:colOff>
      <xdr:row>49</xdr:row>
      <xdr:rowOff>104775</xdr:rowOff>
    </xdr:to>
    <xdr:grpSp>
      <xdr:nvGrpSpPr>
        <xdr:cNvPr id="542543" name="Group 219">
          <a:extLst>
            <a:ext uri="{FF2B5EF4-FFF2-40B4-BE49-F238E27FC236}">
              <a16:creationId xmlns:a16="http://schemas.microsoft.com/office/drawing/2014/main" id="{FB30DB3D-29CA-40B6-8FCF-528186234FCF}"/>
            </a:ext>
          </a:extLst>
        </xdr:cNvPr>
        <xdr:cNvGrpSpPr>
          <a:grpSpLocks/>
        </xdr:cNvGrpSpPr>
      </xdr:nvGrpSpPr>
      <xdr:grpSpPr bwMode="auto">
        <a:xfrm>
          <a:off x="3286125" y="3093720"/>
          <a:ext cx="3701415" cy="3078480"/>
          <a:chOff x="2619375" y="12068175"/>
          <a:chExt cx="3514725" cy="2952750"/>
        </a:xfrm>
      </xdr:grpSpPr>
      <xdr:grpSp>
        <xdr:nvGrpSpPr>
          <xdr:cNvPr id="542591" name="Group 403">
            <a:extLst>
              <a:ext uri="{FF2B5EF4-FFF2-40B4-BE49-F238E27FC236}">
                <a16:creationId xmlns:a16="http://schemas.microsoft.com/office/drawing/2014/main" id="{809A35DC-D2E5-4FAC-80AD-71A963D39ED2}"/>
              </a:ext>
            </a:extLst>
          </xdr:cNvPr>
          <xdr:cNvGrpSpPr>
            <a:grpSpLocks/>
          </xdr:cNvGrpSpPr>
        </xdr:nvGrpSpPr>
        <xdr:grpSpPr bwMode="auto">
          <a:xfrm>
            <a:off x="2619391" y="12068179"/>
            <a:ext cx="3514723" cy="2952749"/>
            <a:chOff x="2754887" y="13677899"/>
            <a:chExt cx="3519314" cy="2947998"/>
          </a:xfrm>
        </xdr:grpSpPr>
        <xdr:grpSp>
          <xdr:nvGrpSpPr>
            <xdr:cNvPr id="542618" name="Group 319">
              <a:extLst>
                <a:ext uri="{FF2B5EF4-FFF2-40B4-BE49-F238E27FC236}">
                  <a16:creationId xmlns:a16="http://schemas.microsoft.com/office/drawing/2014/main" id="{72D8AC29-B0A6-4C5E-A223-2BABF73D4A97}"/>
                </a:ext>
              </a:extLst>
            </xdr:cNvPr>
            <xdr:cNvGrpSpPr>
              <a:grpSpLocks/>
            </xdr:cNvGrpSpPr>
          </xdr:nvGrpSpPr>
          <xdr:grpSpPr bwMode="auto">
            <a:xfrm rot="5400000">
              <a:off x="3040545" y="13392241"/>
              <a:ext cx="2947998" cy="3519314"/>
              <a:chOff x="778617" y="13494959"/>
              <a:chExt cx="3269508" cy="3519314"/>
            </a:xfrm>
          </xdr:grpSpPr>
          <xdr:sp macro="" textlink="">
            <xdr:nvSpPr>
              <xdr:cNvPr id="359" name="TextBox 358">
                <a:extLst>
                  <a:ext uri="{FF2B5EF4-FFF2-40B4-BE49-F238E27FC236}">
                    <a16:creationId xmlns:a16="http://schemas.microsoft.com/office/drawing/2014/main" id="{1429673B-BBDC-4081-8552-14D3B255A158}"/>
                  </a:ext>
                </a:extLst>
              </xdr:cNvPr>
              <xdr:cNvSpPr txBox="1"/>
            </xdr:nvSpPr>
            <xdr:spPr>
              <a:xfrm rot="16200000">
                <a:off x="2825022" y="14817876"/>
                <a:ext cx="305198" cy="158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D2</a:t>
                </a:r>
              </a:p>
            </xdr:txBody>
          </xdr:sp>
          <xdr:grpSp>
            <xdr:nvGrpSpPr>
              <xdr:cNvPr id="542621" name="Group 318">
                <a:extLst>
                  <a:ext uri="{FF2B5EF4-FFF2-40B4-BE49-F238E27FC236}">
                    <a16:creationId xmlns:a16="http://schemas.microsoft.com/office/drawing/2014/main" id="{02EE00D7-EA4D-4D52-B7D0-9A084A5DD7DA}"/>
                  </a:ext>
                </a:extLst>
              </xdr:cNvPr>
              <xdr:cNvGrpSpPr>
                <a:grpSpLocks/>
              </xdr:cNvGrpSpPr>
            </xdr:nvGrpSpPr>
            <xdr:grpSpPr bwMode="auto">
              <a:xfrm>
                <a:off x="778617" y="13494959"/>
                <a:ext cx="3269508" cy="3519314"/>
                <a:chOff x="778617" y="13494959"/>
                <a:chExt cx="3269508" cy="3519314"/>
              </a:xfrm>
            </xdr:grpSpPr>
            <xdr:sp macro="" textlink="">
              <xdr:nvSpPr>
                <xdr:cNvPr id="361" name="TextBox 360">
                  <a:extLst>
                    <a:ext uri="{FF2B5EF4-FFF2-40B4-BE49-F238E27FC236}">
                      <a16:creationId xmlns:a16="http://schemas.microsoft.com/office/drawing/2014/main" id="{43F3B925-9C49-4F6B-AFCA-9E6BC421A6F4}"/>
                    </a:ext>
                  </a:extLst>
                </xdr:cNvPr>
                <xdr:cNvSpPr txBox="1"/>
              </xdr:nvSpPr>
              <xdr:spPr bwMode="auto">
                <a:xfrm rot="16200000">
                  <a:off x="1528197" y="14692552"/>
                  <a:ext cx="1010970" cy="485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Flensdebietmeter verticaal geplaatst </a:t>
                  </a:r>
                </a:p>
              </xdr:txBody>
            </xdr:sp>
            <xdr:sp macro="" textlink="">
              <xdr:nvSpPr>
                <xdr:cNvPr id="542623" name="Line 331">
                  <a:extLst>
                    <a:ext uri="{FF2B5EF4-FFF2-40B4-BE49-F238E27FC236}">
                      <a16:creationId xmlns:a16="http://schemas.microsoft.com/office/drawing/2014/main" id="{D7EE9CA6-3863-4E11-AFE2-B5611E4D7269}"/>
                    </a:ext>
                  </a:extLst>
                </xdr:cNvPr>
                <xdr:cNvSpPr>
                  <a:spLocks noChangeShapeType="1"/>
                </xdr:cNvSpPr>
              </xdr:nvSpPr>
              <xdr:spPr bwMode="auto">
                <a:xfrm flipV="1">
                  <a:off x="3383669" y="14482765"/>
                  <a:ext cx="14778" cy="957843"/>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2624" name="Line 333">
                  <a:extLst>
                    <a:ext uri="{FF2B5EF4-FFF2-40B4-BE49-F238E27FC236}">
                      <a16:creationId xmlns:a16="http://schemas.microsoft.com/office/drawing/2014/main" id="{27C8D332-9E41-459B-982B-9060D7398870}"/>
                    </a:ext>
                  </a:extLst>
                </xdr:cNvPr>
                <xdr:cNvSpPr>
                  <a:spLocks noChangeShapeType="1"/>
                </xdr:cNvSpPr>
              </xdr:nvSpPr>
              <xdr:spPr bwMode="auto">
                <a:xfrm>
                  <a:off x="1815097" y="15452240"/>
                  <a:ext cx="191205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4" name="TextBox 363">
                  <a:extLst>
                    <a:ext uri="{FF2B5EF4-FFF2-40B4-BE49-F238E27FC236}">
                      <a16:creationId xmlns:a16="http://schemas.microsoft.com/office/drawing/2014/main" id="{980426AE-B668-433B-8A3E-C6F527EF8C7C}"/>
                    </a:ext>
                  </a:extLst>
                </xdr:cNvPr>
                <xdr:cNvSpPr txBox="1"/>
              </xdr:nvSpPr>
              <xdr:spPr bwMode="auto">
                <a:xfrm rot="16200000">
                  <a:off x="2376278" y="13828732"/>
                  <a:ext cx="295661"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1"</a:t>
                  </a:r>
                </a:p>
              </xdr:txBody>
            </xdr:sp>
            <xdr:sp macro="" textlink="">
              <xdr:nvSpPr>
                <xdr:cNvPr id="365" name="TextBox 364">
                  <a:extLst>
                    <a:ext uri="{FF2B5EF4-FFF2-40B4-BE49-F238E27FC236}">
                      <a16:creationId xmlns:a16="http://schemas.microsoft.com/office/drawing/2014/main" id="{6A050C7C-4005-4E25-8D55-53BC80A44E48}"/>
                    </a:ext>
                  </a:extLst>
                </xdr:cNvPr>
                <xdr:cNvSpPr txBox="1"/>
              </xdr:nvSpPr>
              <xdr:spPr bwMode="auto">
                <a:xfrm rot="16200000">
                  <a:off x="2829791" y="13790582"/>
                  <a:ext cx="295661"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1"</a:t>
                  </a:r>
                </a:p>
              </xdr:txBody>
            </xdr:sp>
            <xdr:sp macro="" textlink="">
              <xdr:nvSpPr>
                <xdr:cNvPr id="542627" name="Oval 245">
                  <a:extLst>
                    <a:ext uri="{FF2B5EF4-FFF2-40B4-BE49-F238E27FC236}">
                      <a16:creationId xmlns:a16="http://schemas.microsoft.com/office/drawing/2014/main" id="{8A9F171D-50AE-4C3A-88EF-9E6276E30E18}"/>
                    </a:ext>
                  </a:extLst>
                </xdr:cNvPr>
                <xdr:cNvSpPr>
                  <a:spLocks noChangeArrowheads="1"/>
                </xdr:cNvSpPr>
              </xdr:nvSpPr>
              <xdr:spPr bwMode="auto">
                <a:xfrm>
                  <a:off x="778621" y="16621126"/>
                  <a:ext cx="427962" cy="393147"/>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42628" name="Line 267">
                  <a:extLst>
                    <a:ext uri="{FF2B5EF4-FFF2-40B4-BE49-F238E27FC236}">
                      <a16:creationId xmlns:a16="http://schemas.microsoft.com/office/drawing/2014/main" id="{21C8C4AE-A5BF-4510-A00F-7832C6B3E8AF}"/>
                    </a:ext>
                  </a:extLst>
                </xdr:cNvPr>
                <xdr:cNvSpPr>
                  <a:spLocks noChangeShapeType="1"/>
                </xdr:cNvSpPr>
              </xdr:nvSpPr>
              <xdr:spPr bwMode="auto">
                <a:xfrm flipV="1">
                  <a:off x="778617" y="14330362"/>
                  <a:ext cx="739471" cy="2419353"/>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42629" name="Line 268">
                  <a:extLst>
                    <a:ext uri="{FF2B5EF4-FFF2-40B4-BE49-F238E27FC236}">
                      <a16:creationId xmlns:a16="http://schemas.microsoft.com/office/drawing/2014/main" id="{4BBB51A1-E494-4E08-8663-74D7FDCB9C3A}"/>
                    </a:ext>
                  </a:extLst>
                </xdr:cNvPr>
                <xdr:cNvSpPr>
                  <a:spLocks noChangeShapeType="1"/>
                </xdr:cNvSpPr>
              </xdr:nvSpPr>
              <xdr:spPr bwMode="auto">
                <a:xfrm flipV="1">
                  <a:off x="1074405" y="15654336"/>
                  <a:ext cx="2419120" cy="1352553"/>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42630" name="Oval 328">
                  <a:extLst>
                    <a:ext uri="{FF2B5EF4-FFF2-40B4-BE49-F238E27FC236}">
                      <a16:creationId xmlns:a16="http://schemas.microsoft.com/office/drawing/2014/main" id="{5FB0D105-1CD2-420F-92F5-FF7579D609BC}"/>
                    </a:ext>
                  </a:extLst>
                </xdr:cNvPr>
                <xdr:cNvSpPr>
                  <a:spLocks noChangeArrowheads="1"/>
                </xdr:cNvSpPr>
              </xdr:nvSpPr>
              <xdr:spPr bwMode="auto">
                <a:xfrm>
                  <a:off x="1475058" y="13494959"/>
                  <a:ext cx="2573067" cy="2364166"/>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42631" name="Rectangle 329">
                  <a:extLst>
                    <a:ext uri="{FF2B5EF4-FFF2-40B4-BE49-F238E27FC236}">
                      <a16:creationId xmlns:a16="http://schemas.microsoft.com/office/drawing/2014/main" id="{68B9BEE5-9B86-44B5-9FF3-F7C1DCB520BF}"/>
                    </a:ext>
                  </a:extLst>
                </xdr:cNvPr>
                <xdr:cNvSpPr>
                  <a:spLocks noChangeArrowheads="1"/>
                </xdr:cNvSpPr>
              </xdr:nvSpPr>
              <xdr:spPr bwMode="auto">
                <a:xfrm>
                  <a:off x="2737757" y="15129901"/>
                  <a:ext cx="57203" cy="326566"/>
                </a:xfrm>
                <a:prstGeom prst="rect">
                  <a:avLst/>
                </a:prstGeom>
                <a:solidFill>
                  <a:srgbClr val="000000"/>
                </a:solidFill>
                <a:ln w="9525">
                  <a:solidFill>
                    <a:srgbClr val="000000"/>
                  </a:solidFill>
                  <a:miter lim="800000"/>
                  <a:headEnd/>
                  <a:tailEnd/>
                </a:ln>
              </xdr:spPr>
            </xdr:sp>
            <xdr:sp macro="" textlink="">
              <xdr:nvSpPr>
                <xdr:cNvPr id="542632" name="Rectangle 330">
                  <a:extLst>
                    <a:ext uri="{FF2B5EF4-FFF2-40B4-BE49-F238E27FC236}">
                      <a16:creationId xmlns:a16="http://schemas.microsoft.com/office/drawing/2014/main" id="{BDB0384C-CC3A-44CD-ABB7-A28E5A680656}"/>
                    </a:ext>
                  </a:extLst>
                </xdr:cNvPr>
                <xdr:cNvSpPr>
                  <a:spLocks noChangeArrowheads="1"/>
                </xdr:cNvSpPr>
              </xdr:nvSpPr>
              <xdr:spPr bwMode="auto">
                <a:xfrm>
                  <a:off x="2737757" y="14465144"/>
                  <a:ext cx="57203" cy="338191"/>
                </a:xfrm>
                <a:prstGeom prst="rect">
                  <a:avLst/>
                </a:prstGeom>
                <a:solidFill>
                  <a:srgbClr val="000000"/>
                </a:solidFill>
                <a:ln w="9525">
                  <a:solidFill>
                    <a:srgbClr val="000000"/>
                  </a:solidFill>
                  <a:miter lim="800000"/>
                  <a:headEnd/>
                  <a:tailEnd/>
                </a:ln>
              </xdr:spPr>
            </xdr:sp>
            <xdr:sp macro="" textlink="">
              <xdr:nvSpPr>
                <xdr:cNvPr id="542633" name="Line 332">
                  <a:extLst>
                    <a:ext uri="{FF2B5EF4-FFF2-40B4-BE49-F238E27FC236}">
                      <a16:creationId xmlns:a16="http://schemas.microsoft.com/office/drawing/2014/main" id="{1DA13E9E-BCF2-4B83-8B0B-59ABCD2BE7AF}"/>
                    </a:ext>
                  </a:extLst>
                </xdr:cNvPr>
                <xdr:cNvSpPr>
                  <a:spLocks noChangeShapeType="1"/>
                </xdr:cNvSpPr>
              </xdr:nvSpPr>
              <xdr:spPr bwMode="auto">
                <a:xfrm flipH="1" flipV="1">
                  <a:off x="3129072" y="14797087"/>
                  <a:ext cx="5542" cy="332813"/>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2634" name="Line 336">
                  <a:extLst>
                    <a:ext uri="{FF2B5EF4-FFF2-40B4-BE49-F238E27FC236}">
                      <a16:creationId xmlns:a16="http://schemas.microsoft.com/office/drawing/2014/main" id="{18C6BBEE-B742-45C6-AE9E-84D5EE62BFA8}"/>
                    </a:ext>
                  </a:extLst>
                </xdr:cNvPr>
                <xdr:cNvSpPr>
                  <a:spLocks noChangeShapeType="1"/>
                </xdr:cNvSpPr>
              </xdr:nvSpPr>
              <xdr:spPr bwMode="auto">
                <a:xfrm>
                  <a:off x="1475833" y="14463715"/>
                  <a:ext cx="255644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2635" name="Line 341">
                  <a:extLst>
                    <a:ext uri="{FF2B5EF4-FFF2-40B4-BE49-F238E27FC236}">
                      <a16:creationId xmlns:a16="http://schemas.microsoft.com/office/drawing/2014/main" id="{3660008E-85C2-4935-BFB5-9D80ADE766B7}"/>
                    </a:ext>
                  </a:extLst>
                </xdr:cNvPr>
                <xdr:cNvSpPr>
                  <a:spLocks noChangeShapeType="1"/>
                </xdr:cNvSpPr>
              </xdr:nvSpPr>
              <xdr:spPr bwMode="auto">
                <a:xfrm flipV="1">
                  <a:off x="2347930" y="13924038"/>
                  <a:ext cx="0" cy="1955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2636" name="Line 342">
                  <a:extLst>
                    <a:ext uri="{FF2B5EF4-FFF2-40B4-BE49-F238E27FC236}">
                      <a16:creationId xmlns:a16="http://schemas.microsoft.com/office/drawing/2014/main" id="{D5D27896-233C-44C6-9A13-1D288C1789FB}"/>
                    </a:ext>
                  </a:extLst>
                </xdr:cNvPr>
                <xdr:cNvSpPr>
                  <a:spLocks noChangeShapeType="1"/>
                </xdr:cNvSpPr>
              </xdr:nvSpPr>
              <xdr:spPr bwMode="auto">
                <a:xfrm flipV="1">
                  <a:off x="3213330" y="13924038"/>
                  <a:ext cx="0" cy="1955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2637" name="Line 343">
                  <a:extLst>
                    <a:ext uri="{FF2B5EF4-FFF2-40B4-BE49-F238E27FC236}">
                      <a16:creationId xmlns:a16="http://schemas.microsoft.com/office/drawing/2014/main" id="{78B77EC8-CF41-411D-88B2-5EA258053D5B}"/>
                    </a:ext>
                  </a:extLst>
                </xdr:cNvPr>
                <xdr:cNvSpPr>
                  <a:spLocks noChangeShapeType="1"/>
                </xdr:cNvSpPr>
              </xdr:nvSpPr>
              <xdr:spPr bwMode="auto">
                <a:xfrm flipH="1" flipV="1">
                  <a:off x="2737757" y="13924038"/>
                  <a:ext cx="0" cy="4671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2638" name="Line 344">
                  <a:extLst>
                    <a:ext uri="{FF2B5EF4-FFF2-40B4-BE49-F238E27FC236}">
                      <a16:creationId xmlns:a16="http://schemas.microsoft.com/office/drawing/2014/main" id="{A45EC3F8-1650-4B8D-9A6C-C2B802F586E4}"/>
                    </a:ext>
                  </a:extLst>
                </xdr:cNvPr>
                <xdr:cNvSpPr>
                  <a:spLocks noChangeShapeType="1"/>
                </xdr:cNvSpPr>
              </xdr:nvSpPr>
              <xdr:spPr bwMode="auto">
                <a:xfrm flipV="1">
                  <a:off x="2794960" y="13920789"/>
                  <a:ext cx="11912" cy="470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2639" name="Line 345">
                  <a:extLst>
                    <a:ext uri="{FF2B5EF4-FFF2-40B4-BE49-F238E27FC236}">
                      <a16:creationId xmlns:a16="http://schemas.microsoft.com/office/drawing/2014/main" id="{DF5C4D66-CA3E-49D8-B503-6772962FF5BC}"/>
                    </a:ext>
                  </a:extLst>
                </xdr:cNvPr>
                <xdr:cNvSpPr>
                  <a:spLocks noChangeShapeType="1"/>
                </xdr:cNvSpPr>
              </xdr:nvSpPr>
              <xdr:spPr bwMode="auto">
                <a:xfrm>
                  <a:off x="2347930" y="13978995"/>
                  <a:ext cx="399361"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542640" name="Line 346">
                  <a:extLst>
                    <a:ext uri="{FF2B5EF4-FFF2-40B4-BE49-F238E27FC236}">
                      <a16:creationId xmlns:a16="http://schemas.microsoft.com/office/drawing/2014/main" id="{BEFCDE07-7AAD-4F92-B723-F7D4265DC2B4}"/>
                    </a:ext>
                  </a:extLst>
                </xdr:cNvPr>
                <xdr:cNvSpPr>
                  <a:spLocks noChangeShapeType="1"/>
                </xdr:cNvSpPr>
              </xdr:nvSpPr>
              <xdr:spPr bwMode="auto">
                <a:xfrm>
                  <a:off x="2804494" y="13988506"/>
                  <a:ext cx="399361"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542641" name="Line 347">
                  <a:extLst>
                    <a:ext uri="{FF2B5EF4-FFF2-40B4-BE49-F238E27FC236}">
                      <a16:creationId xmlns:a16="http://schemas.microsoft.com/office/drawing/2014/main" id="{5FEDF2AC-4920-451F-BA1B-5B84DFAD6F1C}"/>
                    </a:ext>
                  </a:extLst>
                </xdr:cNvPr>
                <xdr:cNvSpPr>
                  <a:spLocks noChangeShapeType="1"/>
                </xdr:cNvSpPr>
              </xdr:nvSpPr>
              <xdr:spPr bwMode="auto">
                <a:xfrm>
                  <a:off x="2821561" y="15129901"/>
                  <a:ext cx="376174" cy="5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2642" name="Line 348">
                  <a:extLst>
                    <a:ext uri="{FF2B5EF4-FFF2-40B4-BE49-F238E27FC236}">
                      <a16:creationId xmlns:a16="http://schemas.microsoft.com/office/drawing/2014/main" id="{EC72B851-CC7D-4807-94DD-9EC7CC4CC173}"/>
                    </a:ext>
                  </a:extLst>
                </xdr:cNvPr>
                <xdr:cNvSpPr>
                  <a:spLocks noChangeShapeType="1"/>
                </xdr:cNvSpPr>
              </xdr:nvSpPr>
              <xdr:spPr bwMode="auto">
                <a:xfrm flipV="1">
                  <a:off x="2817436" y="14806612"/>
                  <a:ext cx="411992" cy="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2" name="Oval 367">
                  <a:extLst>
                    <a:ext uri="{FF2B5EF4-FFF2-40B4-BE49-F238E27FC236}">
                      <a16:creationId xmlns:a16="http://schemas.microsoft.com/office/drawing/2014/main" id="{037FC99A-FD94-42D4-8FFB-59899ACD7ADB}"/>
                    </a:ext>
                  </a:extLst>
                </xdr:cNvPr>
                <xdr:cNvSpPr>
                  <a:spLocks noChangeArrowheads="1"/>
                </xdr:cNvSpPr>
              </xdr:nvSpPr>
              <xdr:spPr bwMode="auto">
                <a:xfrm>
                  <a:off x="1864933" y="13523585"/>
                  <a:ext cx="232030" cy="22889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sp macro="" textlink="">
              <xdr:nvSpPr>
                <xdr:cNvPr id="542644" name="Line 368">
                  <a:extLst>
                    <a:ext uri="{FF2B5EF4-FFF2-40B4-BE49-F238E27FC236}">
                      <a16:creationId xmlns:a16="http://schemas.microsoft.com/office/drawing/2014/main" id="{E9856091-E52A-426F-86C3-CEDC6E09DC07}"/>
                    </a:ext>
                  </a:extLst>
                </xdr:cNvPr>
                <xdr:cNvSpPr>
                  <a:spLocks noChangeShapeType="1"/>
                </xdr:cNvSpPr>
              </xdr:nvSpPr>
              <xdr:spPr bwMode="auto">
                <a:xfrm flipH="1" flipV="1">
                  <a:off x="2095812" y="13952573"/>
                  <a:ext cx="191075" cy="2677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2645" name="Line 369">
                  <a:extLst>
                    <a:ext uri="{FF2B5EF4-FFF2-40B4-BE49-F238E27FC236}">
                      <a16:creationId xmlns:a16="http://schemas.microsoft.com/office/drawing/2014/main" id="{192419B4-4BBB-460A-973E-88224DFA3D19}"/>
                    </a:ext>
                  </a:extLst>
                </xdr:cNvPr>
                <xdr:cNvSpPr>
                  <a:spLocks noChangeShapeType="1"/>
                </xdr:cNvSpPr>
              </xdr:nvSpPr>
              <xdr:spPr bwMode="auto">
                <a:xfrm>
                  <a:off x="2095816" y="13952573"/>
                  <a:ext cx="1000967" cy="2571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5" name="TextBox 384">
                  <a:extLst>
                    <a:ext uri="{FF2B5EF4-FFF2-40B4-BE49-F238E27FC236}">
                      <a16:creationId xmlns:a16="http://schemas.microsoft.com/office/drawing/2014/main" id="{B8C04FBD-6E0E-46E3-B63E-1B224B761035}"/>
                    </a:ext>
                  </a:extLst>
                </xdr:cNvPr>
                <xdr:cNvSpPr txBox="1"/>
              </xdr:nvSpPr>
              <xdr:spPr>
                <a:xfrm rot="16200000">
                  <a:off x="3351631" y="14668027"/>
                  <a:ext cx="391035"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D1</a:t>
                  </a:r>
                </a:p>
              </xdr:txBody>
            </xdr:sp>
          </xdr:grpSp>
        </xdr:grpSp>
        <xdr:sp macro="" textlink="">
          <xdr:nvSpPr>
            <xdr:cNvPr id="542619" name="Rectangle 89">
              <a:extLst>
                <a:ext uri="{FF2B5EF4-FFF2-40B4-BE49-F238E27FC236}">
                  <a16:creationId xmlns:a16="http://schemas.microsoft.com/office/drawing/2014/main" id="{BD56B94C-C7DF-403C-8528-650DF800211B}"/>
                </a:ext>
              </a:extLst>
            </xdr:cNvPr>
            <xdr:cNvSpPr>
              <a:spLocks noChangeArrowheads="1"/>
            </xdr:cNvSpPr>
          </xdr:nvSpPr>
          <xdr:spPr bwMode="auto">
            <a:xfrm>
              <a:off x="2790825" y="13839825"/>
              <a:ext cx="323850" cy="85725"/>
            </a:xfrm>
            <a:prstGeom prst="rect">
              <a:avLst/>
            </a:prstGeom>
            <a:solidFill>
              <a:srgbClr val="FFFFFF"/>
            </a:solidFill>
            <a:ln w="9525">
              <a:solidFill>
                <a:srgbClr val="000000"/>
              </a:solidFill>
              <a:miter lim="800000"/>
              <a:headEnd/>
              <a:tailEnd/>
            </a:ln>
          </xdr:spPr>
        </xdr:sp>
      </xdr:grpSp>
      <xdr:grpSp>
        <xdr:nvGrpSpPr>
          <xdr:cNvPr id="542592" name="Group 367">
            <a:extLst>
              <a:ext uri="{FF2B5EF4-FFF2-40B4-BE49-F238E27FC236}">
                <a16:creationId xmlns:a16="http://schemas.microsoft.com/office/drawing/2014/main" id="{01FBD4B0-640A-45ED-90CD-CC0CA0E1039A}"/>
              </a:ext>
            </a:extLst>
          </xdr:cNvPr>
          <xdr:cNvGrpSpPr>
            <a:grpSpLocks/>
          </xdr:cNvGrpSpPr>
        </xdr:nvGrpSpPr>
        <xdr:grpSpPr bwMode="auto">
          <a:xfrm>
            <a:off x="5124450" y="13382627"/>
            <a:ext cx="266702" cy="161932"/>
            <a:chOff x="2881320" y="7067548"/>
            <a:chExt cx="1632398" cy="804599"/>
          </a:xfrm>
        </xdr:grpSpPr>
        <xdr:grpSp>
          <xdr:nvGrpSpPr>
            <xdr:cNvPr id="542606" name="Group 352">
              <a:extLst>
                <a:ext uri="{FF2B5EF4-FFF2-40B4-BE49-F238E27FC236}">
                  <a16:creationId xmlns:a16="http://schemas.microsoft.com/office/drawing/2014/main" id="{FAF20931-2858-4938-97DF-BA791E59D9DE}"/>
                </a:ext>
              </a:extLst>
            </xdr:cNvPr>
            <xdr:cNvGrpSpPr>
              <a:grpSpLocks/>
            </xdr:cNvGrpSpPr>
          </xdr:nvGrpSpPr>
          <xdr:grpSpPr bwMode="auto">
            <a:xfrm>
              <a:off x="2881320" y="7067548"/>
              <a:ext cx="1632398" cy="804599"/>
              <a:chOff x="2881320" y="7067548"/>
              <a:chExt cx="1632398" cy="804599"/>
            </a:xfrm>
          </xdr:grpSpPr>
          <xdr:grpSp>
            <xdr:nvGrpSpPr>
              <xdr:cNvPr id="542608" name="Group 750">
                <a:extLst>
                  <a:ext uri="{FF2B5EF4-FFF2-40B4-BE49-F238E27FC236}">
                    <a16:creationId xmlns:a16="http://schemas.microsoft.com/office/drawing/2014/main" id="{84AFEFAD-6081-4FAB-B543-DDE159EB079C}"/>
                  </a:ext>
                </a:extLst>
              </xdr:cNvPr>
              <xdr:cNvGrpSpPr>
                <a:grpSpLocks/>
              </xdr:cNvGrpSpPr>
            </xdr:nvGrpSpPr>
            <xdr:grpSpPr bwMode="auto">
              <a:xfrm rot="-5400000">
                <a:off x="3295219" y="6653649"/>
                <a:ext cx="804599" cy="1632398"/>
                <a:chOff x="4012635" y="5834267"/>
                <a:chExt cx="1388041" cy="2055613"/>
              </a:xfrm>
            </xdr:grpSpPr>
            <xdr:sp macro="" textlink="">
              <xdr:nvSpPr>
                <xdr:cNvPr id="349" name="Rectangle 348">
                  <a:extLst>
                    <a:ext uri="{FF2B5EF4-FFF2-40B4-BE49-F238E27FC236}">
                      <a16:creationId xmlns:a16="http://schemas.microsoft.com/office/drawing/2014/main" id="{9BC3D58C-C3C4-40F8-8905-0533E747D946}"/>
                    </a:ext>
                  </a:extLst>
                </xdr:cNvPr>
                <xdr:cNvSpPr/>
              </xdr:nvSpPr>
              <xdr:spPr>
                <a:xfrm>
                  <a:off x="4012712" y="5834267"/>
                  <a:ext cx="734813" cy="3670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2611" name="Group 740">
                  <a:extLst>
                    <a:ext uri="{FF2B5EF4-FFF2-40B4-BE49-F238E27FC236}">
                      <a16:creationId xmlns:a16="http://schemas.microsoft.com/office/drawing/2014/main" id="{7AFFEB50-85A0-4831-8BD6-090B931B7A25}"/>
                    </a:ext>
                  </a:extLst>
                </xdr:cNvPr>
                <xdr:cNvGrpSpPr>
                  <a:grpSpLocks/>
                </xdr:cNvGrpSpPr>
              </xdr:nvGrpSpPr>
              <xdr:grpSpPr bwMode="auto">
                <a:xfrm rot="5400000">
                  <a:off x="4156049" y="6645252"/>
                  <a:ext cx="1101214" cy="1388041"/>
                  <a:chOff x="4366471" y="8448651"/>
                  <a:chExt cx="163642" cy="170099"/>
                </a:xfrm>
              </xdr:grpSpPr>
              <xdr:grpSp>
                <xdr:nvGrpSpPr>
                  <xdr:cNvPr id="542612" name="Group 160">
                    <a:extLst>
                      <a:ext uri="{FF2B5EF4-FFF2-40B4-BE49-F238E27FC236}">
                        <a16:creationId xmlns:a16="http://schemas.microsoft.com/office/drawing/2014/main" id="{3D56DF5B-C7E6-43AA-A444-A65C991D53E4}"/>
                      </a:ext>
                    </a:extLst>
                  </xdr:cNvPr>
                  <xdr:cNvGrpSpPr>
                    <a:grpSpLocks/>
                  </xdr:cNvGrpSpPr>
                </xdr:nvGrpSpPr>
                <xdr:grpSpPr bwMode="auto">
                  <a:xfrm>
                    <a:off x="4366471" y="8448658"/>
                    <a:ext cx="163642" cy="170092"/>
                    <a:chOff x="972829" y="8948050"/>
                    <a:chExt cx="888372" cy="653796"/>
                  </a:xfrm>
                </xdr:grpSpPr>
                <xdr:sp macro="" textlink="">
                  <xdr:nvSpPr>
                    <xdr:cNvPr id="355" name="Flowchart: Collate 354">
                      <a:extLst>
                        <a:ext uri="{FF2B5EF4-FFF2-40B4-BE49-F238E27FC236}">
                          <a16:creationId xmlns:a16="http://schemas.microsoft.com/office/drawing/2014/main" id="{944B55D5-A4AB-4FF5-94BE-49EA500DF1BC}"/>
                        </a:ext>
                      </a:extLst>
                    </xdr:cNvPr>
                    <xdr:cNvSpPr/>
                  </xdr:nvSpPr>
                  <xdr:spPr>
                    <a:xfrm rot="5400000">
                      <a:off x="1137406" y="8916491"/>
                      <a:ext cx="499962" cy="947597"/>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56" name="Straight Connector 355">
                      <a:extLst>
                        <a:ext uri="{FF2B5EF4-FFF2-40B4-BE49-F238E27FC236}">
                          <a16:creationId xmlns:a16="http://schemas.microsoft.com/office/drawing/2014/main" id="{12A5FB0E-9A5D-4D3C-8EA8-87205780AB39}"/>
                        </a:ext>
                      </a:extLst>
                    </xdr:cNvPr>
                    <xdr:cNvCxnSpPr>
                      <a:stCxn id="354" idx="0"/>
                    </xdr:cNvCxnSpPr>
                  </xdr:nvCxnSpPr>
                  <xdr:spPr>
                    <a:xfrm rot="5400000" flipH="1" flipV="1">
                      <a:off x="1233556" y="9101848"/>
                      <a:ext cx="3076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42613" name="Group 739">
                    <a:extLst>
                      <a:ext uri="{FF2B5EF4-FFF2-40B4-BE49-F238E27FC236}">
                        <a16:creationId xmlns:a16="http://schemas.microsoft.com/office/drawing/2014/main" id="{699DD663-C8A5-4EF7-9ADD-6978AAE40AF8}"/>
                      </a:ext>
                    </a:extLst>
                  </xdr:cNvPr>
                  <xdr:cNvGrpSpPr>
                    <a:grpSpLocks/>
                  </xdr:cNvGrpSpPr>
                </xdr:nvGrpSpPr>
                <xdr:grpSpPr bwMode="auto">
                  <a:xfrm>
                    <a:off x="4410108" y="8448651"/>
                    <a:ext cx="76366" cy="120064"/>
                    <a:chOff x="4410108" y="8448651"/>
                    <a:chExt cx="76366" cy="120064"/>
                  </a:xfrm>
                </xdr:grpSpPr>
                <xdr:cxnSp macro="">
                  <xdr:nvCxnSpPr>
                    <xdr:cNvPr id="353" name="Straight Connector 352">
                      <a:extLst>
                        <a:ext uri="{FF2B5EF4-FFF2-40B4-BE49-F238E27FC236}">
                          <a16:creationId xmlns:a16="http://schemas.microsoft.com/office/drawing/2014/main" id="{0C276B4F-47B7-48B4-AF82-023F961185BB}"/>
                        </a:ext>
                      </a:extLst>
                    </xdr:cNvPr>
                    <xdr:cNvCxnSpPr/>
                  </xdr:nvCxnSpPr>
                  <xdr:spPr>
                    <a:xfrm flipV="1">
                      <a:off x="4399197" y="8448649"/>
                      <a:ext cx="87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4" name="Oval 353">
                      <a:extLst>
                        <a:ext uri="{FF2B5EF4-FFF2-40B4-BE49-F238E27FC236}">
                          <a16:creationId xmlns:a16="http://schemas.microsoft.com/office/drawing/2014/main" id="{F1A50552-EBE8-4CA4-9E0B-13E3032E7370}"/>
                        </a:ext>
                      </a:extLst>
                    </xdr:cNvPr>
                    <xdr:cNvSpPr/>
                  </xdr:nvSpPr>
                  <xdr:spPr>
                    <a:xfrm>
                      <a:off x="4421016" y="8528692"/>
                      <a:ext cx="32728" cy="40022"/>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48" name="Straight Connector 347">
                <a:extLst>
                  <a:ext uri="{FF2B5EF4-FFF2-40B4-BE49-F238E27FC236}">
                    <a16:creationId xmlns:a16="http://schemas.microsoft.com/office/drawing/2014/main" id="{F140F672-96FC-474A-903E-471452585FB5}"/>
                  </a:ext>
                </a:extLst>
              </xdr:cNvPr>
              <xdr:cNvCxnSpPr/>
            </xdr:nvCxnSpPr>
            <xdr:spPr>
              <a:xfrm rot="10800000" flipV="1">
                <a:off x="3056218" y="7351502"/>
                <a:ext cx="5829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46" name="Straight Connector 345">
              <a:extLst>
                <a:ext uri="{FF2B5EF4-FFF2-40B4-BE49-F238E27FC236}">
                  <a16:creationId xmlns:a16="http://schemas.microsoft.com/office/drawing/2014/main" id="{99BD3F30-6365-44E1-98F4-2BCB626DD840}"/>
                </a:ext>
              </a:extLst>
            </xdr:cNvPr>
            <xdr:cNvCxnSpPr/>
          </xdr:nvCxnSpPr>
          <xdr:spPr>
            <a:xfrm rot="10800000" flipV="1">
              <a:off x="3056218" y="7777448"/>
              <a:ext cx="5829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42593" name="Group 380">
            <a:extLst>
              <a:ext uri="{FF2B5EF4-FFF2-40B4-BE49-F238E27FC236}">
                <a16:creationId xmlns:a16="http://schemas.microsoft.com/office/drawing/2014/main" id="{FA5B517D-D5ED-4CB3-843E-688A89FD6E3E}"/>
              </a:ext>
            </a:extLst>
          </xdr:cNvPr>
          <xdr:cNvGrpSpPr>
            <a:grpSpLocks/>
          </xdr:cNvGrpSpPr>
        </xdr:nvGrpSpPr>
        <xdr:grpSpPr bwMode="auto">
          <a:xfrm>
            <a:off x="5133980" y="14173203"/>
            <a:ext cx="266704" cy="161932"/>
            <a:chOff x="2881327" y="7067551"/>
            <a:chExt cx="1632396" cy="804599"/>
          </a:xfrm>
        </xdr:grpSpPr>
        <xdr:grpSp>
          <xdr:nvGrpSpPr>
            <xdr:cNvPr id="542594" name="Group 352">
              <a:extLst>
                <a:ext uri="{FF2B5EF4-FFF2-40B4-BE49-F238E27FC236}">
                  <a16:creationId xmlns:a16="http://schemas.microsoft.com/office/drawing/2014/main" id="{1F12F457-516B-4A10-A6BE-A200CEBC7E0C}"/>
                </a:ext>
              </a:extLst>
            </xdr:cNvPr>
            <xdr:cNvGrpSpPr>
              <a:grpSpLocks/>
            </xdr:cNvGrpSpPr>
          </xdr:nvGrpSpPr>
          <xdr:grpSpPr bwMode="auto">
            <a:xfrm>
              <a:off x="2881327" y="7067551"/>
              <a:ext cx="1632396" cy="804599"/>
              <a:chOff x="2881327" y="7067551"/>
              <a:chExt cx="1632396" cy="804599"/>
            </a:xfrm>
          </xdr:grpSpPr>
          <xdr:grpSp>
            <xdr:nvGrpSpPr>
              <xdr:cNvPr id="542596" name="Group 750">
                <a:extLst>
                  <a:ext uri="{FF2B5EF4-FFF2-40B4-BE49-F238E27FC236}">
                    <a16:creationId xmlns:a16="http://schemas.microsoft.com/office/drawing/2014/main" id="{FF3EF85D-A9B6-45D6-B7DC-E2FE2649E42E}"/>
                  </a:ext>
                </a:extLst>
              </xdr:cNvPr>
              <xdr:cNvGrpSpPr>
                <a:grpSpLocks/>
              </xdr:cNvGrpSpPr>
            </xdr:nvGrpSpPr>
            <xdr:grpSpPr bwMode="auto">
              <a:xfrm rot="-5400000">
                <a:off x="3295225" y="6653653"/>
                <a:ext cx="804599" cy="1632396"/>
                <a:chOff x="4012627" y="5834275"/>
                <a:chExt cx="1388041" cy="2055609"/>
              </a:xfrm>
            </xdr:grpSpPr>
            <xdr:sp macro="" textlink="">
              <xdr:nvSpPr>
                <xdr:cNvPr id="337" name="Rectangle 336">
                  <a:extLst>
                    <a:ext uri="{FF2B5EF4-FFF2-40B4-BE49-F238E27FC236}">
                      <a16:creationId xmlns:a16="http://schemas.microsoft.com/office/drawing/2014/main" id="{93BCBDA8-4F00-410A-A35C-0439D878BA77}"/>
                    </a:ext>
                  </a:extLst>
                </xdr:cNvPr>
                <xdr:cNvSpPr/>
              </xdr:nvSpPr>
              <xdr:spPr>
                <a:xfrm>
                  <a:off x="4420938" y="5834233"/>
                  <a:ext cx="571522" cy="4404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2599" name="Group 740">
                  <a:extLst>
                    <a:ext uri="{FF2B5EF4-FFF2-40B4-BE49-F238E27FC236}">
                      <a16:creationId xmlns:a16="http://schemas.microsoft.com/office/drawing/2014/main" id="{2EE77A50-B7BA-441B-A828-95C7F8B9EC18}"/>
                    </a:ext>
                  </a:extLst>
                </xdr:cNvPr>
                <xdr:cNvGrpSpPr>
                  <a:grpSpLocks/>
                </xdr:cNvGrpSpPr>
              </xdr:nvGrpSpPr>
              <xdr:grpSpPr bwMode="auto">
                <a:xfrm rot="5400000">
                  <a:off x="4156041" y="6645256"/>
                  <a:ext cx="1101214" cy="1388041"/>
                  <a:chOff x="4366471" y="8448652"/>
                  <a:chExt cx="163642" cy="170099"/>
                </a:xfrm>
              </xdr:grpSpPr>
              <xdr:grpSp>
                <xdr:nvGrpSpPr>
                  <xdr:cNvPr id="542600" name="Group 160">
                    <a:extLst>
                      <a:ext uri="{FF2B5EF4-FFF2-40B4-BE49-F238E27FC236}">
                        <a16:creationId xmlns:a16="http://schemas.microsoft.com/office/drawing/2014/main" id="{2AA431F3-DA69-45E5-99DD-6F3FB9F74176}"/>
                      </a:ext>
                    </a:extLst>
                  </xdr:cNvPr>
                  <xdr:cNvGrpSpPr>
                    <a:grpSpLocks/>
                  </xdr:cNvGrpSpPr>
                </xdr:nvGrpSpPr>
                <xdr:grpSpPr bwMode="auto">
                  <a:xfrm>
                    <a:off x="4366471" y="8448659"/>
                    <a:ext cx="163642" cy="170092"/>
                    <a:chOff x="972829" y="8948054"/>
                    <a:chExt cx="888372" cy="653796"/>
                  </a:xfrm>
                </xdr:grpSpPr>
                <xdr:sp macro="" textlink="">
                  <xdr:nvSpPr>
                    <xdr:cNvPr id="343" name="Flowchart: Collate 342">
                      <a:extLst>
                        <a:ext uri="{FF2B5EF4-FFF2-40B4-BE49-F238E27FC236}">
                          <a16:creationId xmlns:a16="http://schemas.microsoft.com/office/drawing/2014/main" id="{FB1209CC-A74B-488E-8577-86DE0311C561}"/>
                        </a:ext>
                      </a:extLst>
                    </xdr:cNvPr>
                    <xdr:cNvSpPr/>
                  </xdr:nvSpPr>
                  <xdr:spPr>
                    <a:xfrm rot="5400000">
                      <a:off x="1186220" y="8926873"/>
                      <a:ext cx="461503" cy="888366"/>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44" name="Straight Connector 343">
                      <a:extLst>
                        <a:ext uri="{FF2B5EF4-FFF2-40B4-BE49-F238E27FC236}">
                          <a16:creationId xmlns:a16="http://schemas.microsoft.com/office/drawing/2014/main" id="{0C46F21F-03E9-4C61-B0D1-3E5B6991B75A}"/>
                        </a:ext>
                      </a:extLst>
                    </xdr:cNvPr>
                    <xdr:cNvCxnSpPr>
                      <a:stCxn id="342" idx="0"/>
                    </xdr:cNvCxnSpPr>
                  </xdr:nvCxnSpPr>
                  <xdr:spPr>
                    <a:xfrm rot="5400000" flipH="1" flipV="1">
                      <a:off x="1233522" y="9101848"/>
                      <a:ext cx="3076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42601" name="Group 739">
                    <a:extLst>
                      <a:ext uri="{FF2B5EF4-FFF2-40B4-BE49-F238E27FC236}">
                        <a16:creationId xmlns:a16="http://schemas.microsoft.com/office/drawing/2014/main" id="{E93E6696-D443-44DC-84A0-AC969AC4F18E}"/>
                      </a:ext>
                    </a:extLst>
                  </xdr:cNvPr>
                  <xdr:cNvGrpSpPr>
                    <a:grpSpLocks/>
                  </xdr:cNvGrpSpPr>
                </xdr:nvGrpSpPr>
                <xdr:grpSpPr bwMode="auto">
                  <a:xfrm>
                    <a:off x="4410108" y="8448652"/>
                    <a:ext cx="76366" cy="120064"/>
                    <a:chOff x="4410108" y="8448652"/>
                    <a:chExt cx="76366" cy="120064"/>
                  </a:xfrm>
                </xdr:grpSpPr>
                <xdr:cxnSp macro="">
                  <xdr:nvCxnSpPr>
                    <xdr:cNvPr id="341" name="Straight Connector 340">
                      <a:extLst>
                        <a:ext uri="{FF2B5EF4-FFF2-40B4-BE49-F238E27FC236}">
                          <a16:creationId xmlns:a16="http://schemas.microsoft.com/office/drawing/2014/main" id="{07319451-3EF7-4405-979F-B49045B2E9C0}"/>
                        </a:ext>
                      </a:extLst>
                    </xdr:cNvPr>
                    <xdr:cNvCxnSpPr/>
                  </xdr:nvCxnSpPr>
                  <xdr:spPr>
                    <a:xfrm flipV="1">
                      <a:off x="4410100" y="8448649"/>
                      <a:ext cx="7636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2" name="Oval 341">
                      <a:extLst>
                        <a:ext uri="{FF2B5EF4-FFF2-40B4-BE49-F238E27FC236}">
                          <a16:creationId xmlns:a16="http://schemas.microsoft.com/office/drawing/2014/main" id="{4C5C4F93-FF42-4122-B478-AF980FF1EC7A}"/>
                        </a:ext>
                      </a:extLst>
                    </xdr:cNvPr>
                    <xdr:cNvSpPr/>
                  </xdr:nvSpPr>
                  <xdr:spPr>
                    <a:xfrm>
                      <a:off x="4442828" y="8548703"/>
                      <a:ext cx="21819" cy="30016"/>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36" name="Straight Connector 335">
                <a:extLst>
                  <a:ext uri="{FF2B5EF4-FFF2-40B4-BE49-F238E27FC236}">
                    <a16:creationId xmlns:a16="http://schemas.microsoft.com/office/drawing/2014/main" id="{D477483B-42ED-4166-95C7-2ED216560239}"/>
                  </a:ext>
                </a:extLst>
              </xdr:cNvPr>
              <xdr:cNvCxnSpPr/>
            </xdr:nvCxnSpPr>
            <xdr:spPr>
              <a:xfrm rot="10800000" flipV="1">
                <a:off x="3114492" y="7351500"/>
                <a:ext cx="5246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34" name="Straight Connector 333">
              <a:extLst>
                <a:ext uri="{FF2B5EF4-FFF2-40B4-BE49-F238E27FC236}">
                  <a16:creationId xmlns:a16="http://schemas.microsoft.com/office/drawing/2014/main" id="{BB34FF4D-F0BA-4116-867E-A1248E769307}"/>
                </a:ext>
              </a:extLst>
            </xdr:cNvPr>
            <xdr:cNvCxnSpPr/>
          </xdr:nvCxnSpPr>
          <xdr:spPr>
            <a:xfrm rot="10800000" flipV="1">
              <a:off x="3114492" y="7777446"/>
              <a:ext cx="5246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14</xdr:col>
      <xdr:colOff>0</xdr:colOff>
      <xdr:row>20</xdr:row>
      <xdr:rowOff>22412</xdr:rowOff>
    </xdr:from>
    <xdr:to>
      <xdr:col>16</xdr:col>
      <xdr:colOff>23533</xdr:colOff>
      <xdr:row>21</xdr:row>
      <xdr:rowOff>108697</xdr:rowOff>
    </xdr:to>
    <xdr:grpSp>
      <xdr:nvGrpSpPr>
        <xdr:cNvPr id="323" name="Group 322">
          <a:extLst>
            <a:ext uri="{FF2B5EF4-FFF2-40B4-BE49-F238E27FC236}">
              <a16:creationId xmlns:a16="http://schemas.microsoft.com/office/drawing/2014/main" id="{1DFEC040-E20D-41E7-895F-E7A26A81888F}"/>
            </a:ext>
          </a:extLst>
        </xdr:cNvPr>
        <xdr:cNvGrpSpPr/>
      </xdr:nvGrpSpPr>
      <xdr:grpSpPr>
        <a:xfrm>
          <a:off x="1600200" y="2498912"/>
          <a:ext cx="252133" cy="210110"/>
          <a:chOff x="9105900" y="10525124"/>
          <a:chExt cx="1935421" cy="1647267"/>
        </a:xfrm>
      </xdr:grpSpPr>
      <xdr:sp macro="" textlink="">
        <xdr:nvSpPr>
          <xdr:cNvPr id="324" name="Rectangle 323">
            <a:extLst>
              <a:ext uri="{FF2B5EF4-FFF2-40B4-BE49-F238E27FC236}">
                <a16:creationId xmlns:a16="http://schemas.microsoft.com/office/drawing/2014/main" id="{38D27FD6-57AB-4C0F-848A-552B5B11EB2C}"/>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25" name="Group 324">
            <a:extLst>
              <a:ext uri="{FF2B5EF4-FFF2-40B4-BE49-F238E27FC236}">
                <a16:creationId xmlns:a16="http://schemas.microsoft.com/office/drawing/2014/main" id="{A28E2EBD-7D5B-41A1-8D1D-B4220795C498}"/>
              </a:ext>
            </a:extLst>
          </xdr:cNvPr>
          <xdr:cNvGrpSpPr/>
        </xdr:nvGrpSpPr>
        <xdr:grpSpPr>
          <a:xfrm>
            <a:off x="9458325" y="10553724"/>
            <a:ext cx="1582996" cy="1618667"/>
            <a:chOff x="9672631" y="10572773"/>
            <a:chExt cx="1862144" cy="1618667"/>
          </a:xfrm>
        </xdr:grpSpPr>
        <xdr:grpSp>
          <xdr:nvGrpSpPr>
            <xdr:cNvPr id="326" name="Group 160">
              <a:extLst>
                <a:ext uri="{FF2B5EF4-FFF2-40B4-BE49-F238E27FC236}">
                  <a16:creationId xmlns:a16="http://schemas.microsoft.com/office/drawing/2014/main" id="{47A3C389-2179-4D7B-9563-D02A30D198ED}"/>
                </a:ext>
              </a:extLst>
            </xdr:cNvPr>
            <xdr:cNvGrpSpPr>
              <a:grpSpLocks/>
            </xdr:cNvGrpSpPr>
          </xdr:nvGrpSpPr>
          <xdr:grpSpPr bwMode="auto">
            <a:xfrm rot="5400000">
              <a:off x="9366667" y="10497738"/>
              <a:ext cx="1618667" cy="1730640"/>
              <a:chOff x="967311" y="8951113"/>
              <a:chExt cx="914400" cy="651143"/>
            </a:xfrm>
          </xdr:grpSpPr>
          <xdr:sp macro="" textlink="">
            <xdr:nvSpPr>
              <xdr:cNvPr id="330" name="Flowchart: Collate 329">
                <a:extLst>
                  <a:ext uri="{FF2B5EF4-FFF2-40B4-BE49-F238E27FC236}">
                    <a16:creationId xmlns:a16="http://schemas.microsoft.com/office/drawing/2014/main" id="{903A1889-0CD6-4E3A-BE32-8C40E746E5B8}"/>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31" name="Straight Connector 330">
                <a:extLst>
                  <a:ext uri="{FF2B5EF4-FFF2-40B4-BE49-F238E27FC236}">
                    <a16:creationId xmlns:a16="http://schemas.microsoft.com/office/drawing/2014/main" id="{5FED6F36-EBF4-4F92-9BEF-140D85808A18}"/>
                  </a:ext>
                </a:extLst>
              </xdr:cNvPr>
              <xdr:cNvCxnSpPr>
                <a:stCxn id="330"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27" name="Group 739">
              <a:extLst>
                <a:ext uri="{FF2B5EF4-FFF2-40B4-BE49-F238E27FC236}">
                  <a16:creationId xmlns:a16="http://schemas.microsoft.com/office/drawing/2014/main" id="{9AB921FA-F517-44E0-BDAE-41C2C255B7F9}"/>
                </a:ext>
              </a:extLst>
            </xdr:cNvPr>
            <xdr:cNvGrpSpPr>
              <a:grpSpLocks/>
            </xdr:cNvGrpSpPr>
          </xdr:nvGrpSpPr>
          <xdr:grpSpPr bwMode="auto">
            <a:xfrm rot="5400000">
              <a:off x="9931465" y="10675315"/>
              <a:ext cx="809344" cy="1375501"/>
              <a:chOff x="4407561" y="8451137"/>
              <a:chExt cx="84219" cy="134638"/>
            </a:xfrm>
          </xdr:grpSpPr>
          <xdr:cxnSp macro="">
            <xdr:nvCxnSpPr>
              <xdr:cNvPr id="328" name="Straight Connector 327">
                <a:extLst>
                  <a:ext uri="{FF2B5EF4-FFF2-40B4-BE49-F238E27FC236}">
                    <a16:creationId xmlns:a16="http://schemas.microsoft.com/office/drawing/2014/main" id="{A6733019-48BB-4A01-9D0B-2F8DCB130DB2}"/>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9" name="Oval 328">
                <a:extLst>
                  <a:ext uri="{FF2B5EF4-FFF2-40B4-BE49-F238E27FC236}">
                    <a16:creationId xmlns:a16="http://schemas.microsoft.com/office/drawing/2014/main" id="{51AC07E1-39D3-4509-A06A-C9795077F62C}"/>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20</xdr:col>
      <xdr:colOff>100854</xdr:colOff>
      <xdr:row>20</xdr:row>
      <xdr:rowOff>22411</xdr:rowOff>
    </xdr:from>
    <xdr:to>
      <xdr:col>23</xdr:col>
      <xdr:colOff>12327</xdr:colOff>
      <xdr:row>21</xdr:row>
      <xdr:rowOff>108696</xdr:rowOff>
    </xdr:to>
    <xdr:grpSp>
      <xdr:nvGrpSpPr>
        <xdr:cNvPr id="332" name="Group 331">
          <a:extLst>
            <a:ext uri="{FF2B5EF4-FFF2-40B4-BE49-F238E27FC236}">
              <a16:creationId xmlns:a16="http://schemas.microsoft.com/office/drawing/2014/main" id="{136E4561-4B5D-480E-B588-B92AD204DA1D}"/>
            </a:ext>
          </a:extLst>
        </xdr:cNvPr>
        <xdr:cNvGrpSpPr/>
      </xdr:nvGrpSpPr>
      <xdr:grpSpPr>
        <a:xfrm>
          <a:off x="2386854" y="2498911"/>
          <a:ext cx="254373" cy="210110"/>
          <a:chOff x="9105900" y="10525124"/>
          <a:chExt cx="1935421" cy="1647267"/>
        </a:xfrm>
      </xdr:grpSpPr>
      <xdr:sp macro="" textlink="">
        <xdr:nvSpPr>
          <xdr:cNvPr id="333" name="Rectangle 332">
            <a:extLst>
              <a:ext uri="{FF2B5EF4-FFF2-40B4-BE49-F238E27FC236}">
                <a16:creationId xmlns:a16="http://schemas.microsoft.com/office/drawing/2014/main" id="{92993201-6F99-451D-ADDD-3FB2E0ABD2E6}"/>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35" name="Group 334">
            <a:extLst>
              <a:ext uri="{FF2B5EF4-FFF2-40B4-BE49-F238E27FC236}">
                <a16:creationId xmlns:a16="http://schemas.microsoft.com/office/drawing/2014/main" id="{FE968689-514E-4F99-BACB-0C38B13A3A4C}"/>
              </a:ext>
            </a:extLst>
          </xdr:cNvPr>
          <xdr:cNvGrpSpPr/>
        </xdr:nvGrpSpPr>
        <xdr:grpSpPr>
          <a:xfrm>
            <a:off x="9458325" y="10553724"/>
            <a:ext cx="1582996" cy="1618667"/>
            <a:chOff x="9672631" y="10572773"/>
            <a:chExt cx="1862144" cy="1618667"/>
          </a:xfrm>
        </xdr:grpSpPr>
        <xdr:grpSp>
          <xdr:nvGrpSpPr>
            <xdr:cNvPr id="338" name="Group 160">
              <a:extLst>
                <a:ext uri="{FF2B5EF4-FFF2-40B4-BE49-F238E27FC236}">
                  <a16:creationId xmlns:a16="http://schemas.microsoft.com/office/drawing/2014/main" id="{51119474-F30D-40F5-A067-1F6BE4535C68}"/>
                </a:ext>
              </a:extLst>
            </xdr:cNvPr>
            <xdr:cNvGrpSpPr>
              <a:grpSpLocks/>
            </xdr:cNvGrpSpPr>
          </xdr:nvGrpSpPr>
          <xdr:grpSpPr bwMode="auto">
            <a:xfrm rot="5400000">
              <a:off x="9366667" y="10497738"/>
              <a:ext cx="1618667" cy="1730640"/>
              <a:chOff x="967311" y="8951113"/>
              <a:chExt cx="914400" cy="651143"/>
            </a:xfrm>
          </xdr:grpSpPr>
          <xdr:sp macro="" textlink="">
            <xdr:nvSpPr>
              <xdr:cNvPr id="350" name="Flowchart: Collate 349">
                <a:extLst>
                  <a:ext uri="{FF2B5EF4-FFF2-40B4-BE49-F238E27FC236}">
                    <a16:creationId xmlns:a16="http://schemas.microsoft.com/office/drawing/2014/main" id="{1394F243-4965-484D-84D6-53A1E8F5781E}"/>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62" name="Straight Connector 361">
                <a:extLst>
                  <a:ext uri="{FF2B5EF4-FFF2-40B4-BE49-F238E27FC236}">
                    <a16:creationId xmlns:a16="http://schemas.microsoft.com/office/drawing/2014/main" id="{559E6D67-2F91-41BF-B001-32E430DFF7B8}"/>
                  </a:ext>
                </a:extLst>
              </xdr:cNvPr>
              <xdr:cNvCxnSpPr>
                <a:stCxn id="350"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39" name="Group 739">
              <a:extLst>
                <a:ext uri="{FF2B5EF4-FFF2-40B4-BE49-F238E27FC236}">
                  <a16:creationId xmlns:a16="http://schemas.microsoft.com/office/drawing/2014/main" id="{9E9EBF9A-A20F-4FDF-AC0E-A2B8E4DA5FE5}"/>
                </a:ext>
              </a:extLst>
            </xdr:cNvPr>
            <xdr:cNvGrpSpPr>
              <a:grpSpLocks/>
            </xdr:cNvGrpSpPr>
          </xdr:nvGrpSpPr>
          <xdr:grpSpPr bwMode="auto">
            <a:xfrm rot="5400000">
              <a:off x="9931465" y="10675315"/>
              <a:ext cx="809344" cy="1375501"/>
              <a:chOff x="4407561" y="8451137"/>
              <a:chExt cx="84219" cy="134638"/>
            </a:xfrm>
          </xdr:grpSpPr>
          <xdr:cxnSp macro="">
            <xdr:nvCxnSpPr>
              <xdr:cNvPr id="340" name="Straight Connector 339">
                <a:extLst>
                  <a:ext uri="{FF2B5EF4-FFF2-40B4-BE49-F238E27FC236}">
                    <a16:creationId xmlns:a16="http://schemas.microsoft.com/office/drawing/2014/main" id="{62E5A324-657C-43A6-8C1D-4749CB3CC570}"/>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5" name="Oval 344">
                <a:extLst>
                  <a:ext uri="{FF2B5EF4-FFF2-40B4-BE49-F238E27FC236}">
                    <a16:creationId xmlns:a16="http://schemas.microsoft.com/office/drawing/2014/main" id="{DEBFAF53-5775-4013-A635-EE25CCCE0EBA}"/>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29</xdr:col>
      <xdr:colOff>100853</xdr:colOff>
      <xdr:row>19</xdr:row>
      <xdr:rowOff>112059</xdr:rowOff>
    </xdr:from>
    <xdr:to>
      <xdr:col>32</xdr:col>
      <xdr:colOff>12327</xdr:colOff>
      <xdr:row>21</xdr:row>
      <xdr:rowOff>75079</xdr:rowOff>
    </xdr:to>
    <xdr:grpSp>
      <xdr:nvGrpSpPr>
        <xdr:cNvPr id="363" name="Group 362">
          <a:extLst>
            <a:ext uri="{FF2B5EF4-FFF2-40B4-BE49-F238E27FC236}">
              <a16:creationId xmlns:a16="http://schemas.microsoft.com/office/drawing/2014/main" id="{7CFF35F1-D721-46EC-BC02-6DFA0AF3B272}"/>
            </a:ext>
          </a:extLst>
        </xdr:cNvPr>
        <xdr:cNvGrpSpPr/>
      </xdr:nvGrpSpPr>
      <xdr:grpSpPr>
        <a:xfrm>
          <a:off x="3415553" y="2464734"/>
          <a:ext cx="254374" cy="210670"/>
          <a:chOff x="9105900" y="10525124"/>
          <a:chExt cx="1935421" cy="1647267"/>
        </a:xfrm>
      </xdr:grpSpPr>
      <xdr:sp macro="" textlink="">
        <xdr:nvSpPr>
          <xdr:cNvPr id="366" name="Rectangle 365">
            <a:extLst>
              <a:ext uri="{FF2B5EF4-FFF2-40B4-BE49-F238E27FC236}">
                <a16:creationId xmlns:a16="http://schemas.microsoft.com/office/drawing/2014/main" id="{31D4B262-5E81-4FC6-B2F4-34E1DE866A0B}"/>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67" name="Group 366">
            <a:extLst>
              <a:ext uri="{FF2B5EF4-FFF2-40B4-BE49-F238E27FC236}">
                <a16:creationId xmlns:a16="http://schemas.microsoft.com/office/drawing/2014/main" id="{50CBB767-1EA1-4E78-9F2D-C277AD4C7C85}"/>
              </a:ext>
            </a:extLst>
          </xdr:cNvPr>
          <xdr:cNvGrpSpPr/>
        </xdr:nvGrpSpPr>
        <xdr:grpSpPr>
          <a:xfrm>
            <a:off x="9458325" y="10553724"/>
            <a:ext cx="1582996" cy="1618667"/>
            <a:chOff x="9672631" y="10572773"/>
            <a:chExt cx="1862144" cy="1618667"/>
          </a:xfrm>
        </xdr:grpSpPr>
        <xdr:grpSp>
          <xdr:nvGrpSpPr>
            <xdr:cNvPr id="368" name="Group 160">
              <a:extLst>
                <a:ext uri="{FF2B5EF4-FFF2-40B4-BE49-F238E27FC236}">
                  <a16:creationId xmlns:a16="http://schemas.microsoft.com/office/drawing/2014/main" id="{A9E0E586-4DB3-4E83-8243-D66F27DE22E1}"/>
                </a:ext>
              </a:extLst>
            </xdr:cNvPr>
            <xdr:cNvGrpSpPr>
              <a:grpSpLocks/>
            </xdr:cNvGrpSpPr>
          </xdr:nvGrpSpPr>
          <xdr:grpSpPr bwMode="auto">
            <a:xfrm rot="5400000">
              <a:off x="9366667" y="10497738"/>
              <a:ext cx="1618667" cy="1730640"/>
              <a:chOff x="967311" y="8951113"/>
              <a:chExt cx="914400" cy="651143"/>
            </a:xfrm>
          </xdr:grpSpPr>
          <xdr:sp macro="" textlink="">
            <xdr:nvSpPr>
              <xdr:cNvPr id="372" name="Flowchart: Collate 371">
                <a:extLst>
                  <a:ext uri="{FF2B5EF4-FFF2-40B4-BE49-F238E27FC236}">
                    <a16:creationId xmlns:a16="http://schemas.microsoft.com/office/drawing/2014/main" id="{DFD3CB31-E1CE-44AE-8918-C9ED91335641}"/>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73" name="Straight Connector 372">
                <a:extLst>
                  <a:ext uri="{FF2B5EF4-FFF2-40B4-BE49-F238E27FC236}">
                    <a16:creationId xmlns:a16="http://schemas.microsoft.com/office/drawing/2014/main" id="{3B5347BB-3F65-4970-879C-22173059824F}"/>
                  </a:ext>
                </a:extLst>
              </xdr:cNvPr>
              <xdr:cNvCxnSpPr>
                <a:stCxn id="372"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69" name="Group 739">
              <a:extLst>
                <a:ext uri="{FF2B5EF4-FFF2-40B4-BE49-F238E27FC236}">
                  <a16:creationId xmlns:a16="http://schemas.microsoft.com/office/drawing/2014/main" id="{CEA428E8-07DE-4DF1-8C33-70E2069940B5}"/>
                </a:ext>
              </a:extLst>
            </xdr:cNvPr>
            <xdr:cNvGrpSpPr>
              <a:grpSpLocks/>
            </xdr:cNvGrpSpPr>
          </xdr:nvGrpSpPr>
          <xdr:grpSpPr bwMode="auto">
            <a:xfrm rot="5400000">
              <a:off x="9931465" y="10675315"/>
              <a:ext cx="809344" cy="1375501"/>
              <a:chOff x="4407561" y="8451137"/>
              <a:chExt cx="84219" cy="134638"/>
            </a:xfrm>
          </xdr:grpSpPr>
          <xdr:cxnSp macro="">
            <xdr:nvCxnSpPr>
              <xdr:cNvPr id="370" name="Straight Connector 369">
                <a:extLst>
                  <a:ext uri="{FF2B5EF4-FFF2-40B4-BE49-F238E27FC236}">
                    <a16:creationId xmlns:a16="http://schemas.microsoft.com/office/drawing/2014/main" id="{869B3ACC-D720-4C61-8364-3D236256F7F0}"/>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71" name="Oval 370">
                <a:extLst>
                  <a:ext uri="{FF2B5EF4-FFF2-40B4-BE49-F238E27FC236}">
                    <a16:creationId xmlns:a16="http://schemas.microsoft.com/office/drawing/2014/main" id="{B5DDB672-371E-4F83-B7E8-A64C287041FF}"/>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69</xdr:col>
      <xdr:colOff>112058</xdr:colOff>
      <xdr:row>24</xdr:row>
      <xdr:rowOff>78441</xdr:rowOff>
    </xdr:from>
    <xdr:to>
      <xdr:col>72</xdr:col>
      <xdr:colOff>52103</xdr:colOff>
      <xdr:row>26</xdr:row>
      <xdr:rowOff>3523</xdr:rowOff>
    </xdr:to>
    <xdr:grpSp>
      <xdr:nvGrpSpPr>
        <xdr:cNvPr id="461" name="Group 460">
          <a:extLst>
            <a:ext uri="{FF2B5EF4-FFF2-40B4-BE49-F238E27FC236}">
              <a16:creationId xmlns:a16="http://schemas.microsoft.com/office/drawing/2014/main" id="{B8938B4D-E5DF-4F21-8298-5C90E09A4267}"/>
            </a:ext>
          </a:extLst>
        </xdr:cNvPr>
        <xdr:cNvGrpSpPr/>
      </xdr:nvGrpSpPr>
      <xdr:grpSpPr>
        <a:xfrm>
          <a:off x="7998758" y="3050241"/>
          <a:ext cx="282945" cy="172732"/>
          <a:chOff x="4333876" y="8261897"/>
          <a:chExt cx="962013" cy="1176967"/>
        </a:xfrm>
      </xdr:grpSpPr>
      <xdr:grpSp>
        <xdr:nvGrpSpPr>
          <xdr:cNvPr id="462" name="Group 352">
            <a:extLst>
              <a:ext uri="{FF2B5EF4-FFF2-40B4-BE49-F238E27FC236}">
                <a16:creationId xmlns:a16="http://schemas.microsoft.com/office/drawing/2014/main" id="{1699266B-33C3-467C-BBCB-0B53ABF4E44A}"/>
              </a:ext>
            </a:extLst>
          </xdr:cNvPr>
          <xdr:cNvGrpSpPr>
            <a:grpSpLocks/>
          </xdr:cNvGrpSpPr>
        </xdr:nvGrpSpPr>
        <xdr:grpSpPr bwMode="auto">
          <a:xfrm>
            <a:off x="4333876" y="8261897"/>
            <a:ext cx="962013" cy="1176967"/>
            <a:chOff x="3633792" y="7089071"/>
            <a:chExt cx="1671571" cy="783243"/>
          </a:xfrm>
        </xdr:grpSpPr>
        <xdr:grpSp>
          <xdr:nvGrpSpPr>
            <xdr:cNvPr id="464" name="Group 750">
              <a:extLst>
                <a:ext uri="{FF2B5EF4-FFF2-40B4-BE49-F238E27FC236}">
                  <a16:creationId xmlns:a16="http://schemas.microsoft.com/office/drawing/2014/main" id="{7D9E0BB9-CB60-4770-82A8-9FDE21BBA955}"/>
                </a:ext>
              </a:extLst>
            </xdr:cNvPr>
            <xdr:cNvGrpSpPr>
              <a:grpSpLocks/>
            </xdr:cNvGrpSpPr>
          </xdr:nvGrpSpPr>
          <xdr:grpSpPr bwMode="auto">
            <a:xfrm rot="-5400000">
              <a:off x="4077956" y="6644907"/>
              <a:ext cx="783243" cy="1671571"/>
              <a:chOff x="4012361" y="6781834"/>
              <a:chExt cx="1351202" cy="2104946"/>
            </a:xfrm>
          </xdr:grpSpPr>
          <xdr:sp macro="" textlink="">
            <xdr:nvSpPr>
              <xdr:cNvPr id="466" name="Rectangle 465">
                <a:extLst>
                  <a:ext uri="{FF2B5EF4-FFF2-40B4-BE49-F238E27FC236}">
                    <a16:creationId xmlns:a16="http://schemas.microsoft.com/office/drawing/2014/main" id="{C977F64C-0619-4463-805A-6E53479289DE}"/>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467" name="Group 740">
                <a:extLst>
                  <a:ext uri="{FF2B5EF4-FFF2-40B4-BE49-F238E27FC236}">
                    <a16:creationId xmlns:a16="http://schemas.microsoft.com/office/drawing/2014/main" id="{6458F568-ACBD-4FE1-BE8E-5F9FEFCEDCEA}"/>
                  </a:ext>
                </a:extLst>
              </xdr:cNvPr>
              <xdr:cNvGrpSpPr>
                <a:grpSpLocks/>
              </xdr:cNvGrpSpPr>
            </xdr:nvGrpSpPr>
            <xdr:grpSpPr bwMode="auto">
              <a:xfrm rot="5400000">
                <a:off x="4118781" y="6675414"/>
                <a:ext cx="1138361" cy="1351202"/>
                <a:chOff x="4365454" y="8453223"/>
                <a:chExt cx="169162" cy="165585"/>
              </a:xfrm>
            </xdr:grpSpPr>
            <xdr:grpSp>
              <xdr:nvGrpSpPr>
                <xdr:cNvPr id="468" name="Group 160">
                  <a:extLst>
                    <a:ext uri="{FF2B5EF4-FFF2-40B4-BE49-F238E27FC236}">
                      <a16:creationId xmlns:a16="http://schemas.microsoft.com/office/drawing/2014/main" id="{AD073A60-2840-4EC8-8C59-F8CCA26CE3DD}"/>
                    </a:ext>
                  </a:extLst>
                </xdr:cNvPr>
                <xdr:cNvGrpSpPr>
                  <a:grpSpLocks/>
                </xdr:cNvGrpSpPr>
              </xdr:nvGrpSpPr>
              <xdr:grpSpPr bwMode="auto">
                <a:xfrm>
                  <a:off x="4365454" y="8456221"/>
                  <a:ext cx="169162" cy="162587"/>
                  <a:chOff x="967311" y="8977295"/>
                  <a:chExt cx="918341" cy="624961"/>
                </a:xfrm>
              </xdr:grpSpPr>
              <xdr:sp macro="" textlink="">
                <xdr:nvSpPr>
                  <xdr:cNvPr id="472" name="Flowchart: Collate 471">
                    <a:extLst>
                      <a:ext uri="{FF2B5EF4-FFF2-40B4-BE49-F238E27FC236}">
                        <a16:creationId xmlns:a16="http://schemas.microsoft.com/office/drawing/2014/main" id="{B6DF872B-B464-4CE7-B2FE-78CE853D6E35}"/>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73" name="Straight Connector 472">
                    <a:extLst>
                      <a:ext uri="{FF2B5EF4-FFF2-40B4-BE49-F238E27FC236}">
                        <a16:creationId xmlns:a16="http://schemas.microsoft.com/office/drawing/2014/main" id="{6362E13C-FFEA-44E3-857A-6DEB937EB833}"/>
                      </a:ext>
                    </a:extLst>
                  </xdr:cNvPr>
                  <xdr:cNvCxnSpPr>
                    <a:stCxn id="471"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69" name="Group 739">
                  <a:extLst>
                    <a:ext uri="{FF2B5EF4-FFF2-40B4-BE49-F238E27FC236}">
                      <a16:creationId xmlns:a16="http://schemas.microsoft.com/office/drawing/2014/main" id="{7A2FC716-EA77-4C49-93AA-0A9A1E407D7B}"/>
                    </a:ext>
                  </a:extLst>
                </xdr:cNvPr>
                <xdr:cNvGrpSpPr>
                  <a:grpSpLocks/>
                </xdr:cNvGrpSpPr>
              </xdr:nvGrpSpPr>
              <xdr:grpSpPr bwMode="auto">
                <a:xfrm>
                  <a:off x="4407744" y="8453223"/>
                  <a:ext cx="84581" cy="123172"/>
                  <a:chOff x="4407744" y="8453223"/>
                  <a:chExt cx="84581" cy="123172"/>
                </a:xfrm>
              </xdr:grpSpPr>
              <xdr:cxnSp macro="">
                <xdr:nvCxnSpPr>
                  <xdr:cNvPr id="470" name="Straight Connector 469">
                    <a:extLst>
                      <a:ext uri="{FF2B5EF4-FFF2-40B4-BE49-F238E27FC236}">
                        <a16:creationId xmlns:a16="http://schemas.microsoft.com/office/drawing/2014/main" id="{8C4F3009-CC50-434B-AFD2-E3CE66A5D111}"/>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71" name="Oval 470">
                    <a:extLst>
                      <a:ext uri="{FF2B5EF4-FFF2-40B4-BE49-F238E27FC236}">
                        <a16:creationId xmlns:a16="http://schemas.microsoft.com/office/drawing/2014/main" id="{092B50C6-4EAB-4540-90A3-F5F4DF83D7D9}"/>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65" name="Straight Connector 464">
              <a:extLst>
                <a:ext uri="{FF2B5EF4-FFF2-40B4-BE49-F238E27FC236}">
                  <a16:creationId xmlns:a16="http://schemas.microsoft.com/office/drawing/2014/main" id="{28599A92-C8E8-4125-8449-14C253E25938}"/>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63" name="Straight Connector 462">
            <a:extLst>
              <a:ext uri="{FF2B5EF4-FFF2-40B4-BE49-F238E27FC236}">
                <a16:creationId xmlns:a16="http://schemas.microsoft.com/office/drawing/2014/main" id="{265B8437-1DDF-402A-95BF-3B1E5CEAB84C}"/>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100853</xdr:colOff>
      <xdr:row>24</xdr:row>
      <xdr:rowOff>78441</xdr:rowOff>
    </xdr:from>
    <xdr:to>
      <xdr:col>79</xdr:col>
      <xdr:colOff>40898</xdr:colOff>
      <xdr:row>26</xdr:row>
      <xdr:rowOff>3523</xdr:rowOff>
    </xdr:to>
    <xdr:grpSp>
      <xdr:nvGrpSpPr>
        <xdr:cNvPr id="474" name="Group 473">
          <a:extLst>
            <a:ext uri="{FF2B5EF4-FFF2-40B4-BE49-F238E27FC236}">
              <a16:creationId xmlns:a16="http://schemas.microsoft.com/office/drawing/2014/main" id="{8F4E15A0-5671-4E46-AE24-5D4DECE17D11}"/>
            </a:ext>
          </a:extLst>
        </xdr:cNvPr>
        <xdr:cNvGrpSpPr/>
      </xdr:nvGrpSpPr>
      <xdr:grpSpPr>
        <a:xfrm>
          <a:off x="8787653" y="3050241"/>
          <a:ext cx="282945" cy="172732"/>
          <a:chOff x="4333876" y="8261897"/>
          <a:chExt cx="962013" cy="1176967"/>
        </a:xfrm>
      </xdr:grpSpPr>
      <xdr:grpSp>
        <xdr:nvGrpSpPr>
          <xdr:cNvPr id="475" name="Group 352">
            <a:extLst>
              <a:ext uri="{FF2B5EF4-FFF2-40B4-BE49-F238E27FC236}">
                <a16:creationId xmlns:a16="http://schemas.microsoft.com/office/drawing/2014/main" id="{CEAAC578-1A95-4459-A3F3-C5B8F894C84F}"/>
              </a:ext>
            </a:extLst>
          </xdr:cNvPr>
          <xdr:cNvGrpSpPr>
            <a:grpSpLocks/>
          </xdr:cNvGrpSpPr>
        </xdr:nvGrpSpPr>
        <xdr:grpSpPr bwMode="auto">
          <a:xfrm>
            <a:off x="4333876" y="8261897"/>
            <a:ext cx="962013" cy="1176967"/>
            <a:chOff x="3633792" y="7089071"/>
            <a:chExt cx="1671571" cy="783243"/>
          </a:xfrm>
        </xdr:grpSpPr>
        <xdr:grpSp>
          <xdr:nvGrpSpPr>
            <xdr:cNvPr id="477" name="Group 750">
              <a:extLst>
                <a:ext uri="{FF2B5EF4-FFF2-40B4-BE49-F238E27FC236}">
                  <a16:creationId xmlns:a16="http://schemas.microsoft.com/office/drawing/2014/main" id="{D5A223FF-D10B-4151-84D7-AD6EF624D7AC}"/>
                </a:ext>
              </a:extLst>
            </xdr:cNvPr>
            <xdr:cNvGrpSpPr>
              <a:grpSpLocks/>
            </xdr:cNvGrpSpPr>
          </xdr:nvGrpSpPr>
          <xdr:grpSpPr bwMode="auto">
            <a:xfrm rot="-5400000">
              <a:off x="4077956" y="6644907"/>
              <a:ext cx="783243" cy="1671571"/>
              <a:chOff x="4012361" y="6781834"/>
              <a:chExt cx="1351202" cy="2104946"/>
            </a:xfrm>
          </xdr:grpSpPr>
          <xdr:sp macro="" textlink="">
            <xdr:nvSpPr>
              <xdr:cNvPr id="479" name="Rectangle 478">
                <a:extLst>
                  <a:ext uri="{FF2B5EF4-FFF2-40B4-BE49-F238E27FC236}">
                    <a16:creationId xmlns:a16="http://schemas.microsoft.com/office/drawing/2014/main" id="{B10C2637-C650-4108-9695-73DC57E9F025}"/>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480" name="Group 740">
                <a:extLst>
                  <a:ext uri="{FF2B5EF4-FFF2-40B4-BE49-F238E27FC236}">
                    <a16:creationId xmlns:a16="http://schemas.microsoft.com/office/drawing/2014/main" id="{D0846C89-9493-43DF-9FCD-0A1D70124884}"/>
                  </a:ext>
                </a:extLst>
              </xdr:cNvPr>
              <xdr:cNvGrpSpPr>
                <a:grpSpLocks/>
              </xdr:cNvGrpSpPr>
            </xdr:nvGrpSpPr>
            <xdr:grpSpPr bwMode="auto">
              <a:xfrm rot="5400000">
                <a:off x="4118781" y="6675414"/>
                <a:ext cx="1138361" cy="1351202"/>
                <a:chOff x="4365454" y="8453223"/>
                <a:chExt cx="169162" cy="165585"/>
              </a:xfrm>
            </xdr:grpSpPr>
            <xdr:grpSp>
              <xdr:nvGrpSpPr>
                <xdr:cNvPr id="481" name="Group 160">
                  <a:extLst>
                    <a:ext uri="{FF2B5EF4-FFF2-40B4-BE49-F238E27FC236}">
                      <a16:creationId xmlns:a16="http://schemas.microsoft.com/office/drawing/2014/main" id="{4DE08554-75F9-4E84-B871-48F3C1700614}"/>
                    </a:ext>
                  </a:extLst>
                </xdr:cNvPr>
                <xdr:cNvGrpSpPr>
                  <a:grpSpLocks/>
                </xdr:cNvGrpSpPr>
              </xdr:nvGrpSpPr>
              <xdr:grpSpPr bwMode="auto">
                <a:xfrm>
                  <a:off x="4365454" y="8456221"/>
                  <a:ext cx="169162" cy="162587"/>
                  <a:chOff x="967311" y="8977295"/>
                  <a:chExt cx="918341" cy="624961"/>
                </a:xfrm>
              </xdr:grpSpPr>
              <xdr:sp macro="" textlink="">
                <xdr:nvSpPr>
                  <xdr:cNvPr id="485" name="Flowchart: Collate 484">
                    <a:extLst>
                      <a:ext uri="{FF2B5EF4-FFF2-40B4-BE49-F238E27FC236}">
                        <a16:creationId xmlns:a16="http://schemas.microsoft.com/office/drawing/2014/main" id="{541D434A-3679-480E-9B80-FDBB375F02BE}"/>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86" name="Straight Connector 485">
                    <a:extLst>
                      <a:ext uri="{FF2B5EF4-FFF2-40B4-BE49-F238E27FC236}">
                        <a16:creationId xmlns:a16="http://schemas.microsoft.com/office/drawing/2014/main" id="{601384D2-7677-42CD-B798-554D46C97239}"/>
                      </a:ext>
                    </a:extLst>
                  </xdr:cNvPr>
                  <xdr:cNvCxnSpPr>
                    <a:stCxn id="484"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82" name="Group 739">
                  <a:extLst>
                    <a:ext uri="{FF2B5EF4-FFF2-40B4-BE49-F238E27FC236}">
                      <a16:creationId xmlns:a16="http://schemas.microsoft.com/office/drawing/2014/main" id="{7AE99E0D-5DDF-44C0-86D0-A3F3B72AC3CC}"/>
                    </a:ext>
                  </a:extLst>
                </xdr:cNvPr>
                <xdr:cNvGrpSpPr>
                  <a:grpSpLocks/>
                </xdr:cNvGrpSpPr>
              </xdr:nvGrpSpPr>
              <xdr:grpSpPr bwMode="auto">
                <a:xfrm>
                  <a:off x="4407744" y="8453223"/>
                  <a:ext cx="84581" cy="123172"/>
                  <a:chOff x="4407744" y="8453223"/>
                  <a:chExt cx="84581" cy="123172"/>
                </a:xfrm>
              </xdr:grpSpPr>
              <xdr:cxnSp macro="">
                <xdr:nvCxnSpPr>
                  <xdr:cNvPr id="483" name="Straight Connector 482">
                    <a:extLst>
                      <a:ext uri="{FF2B5EF4-FFF2-40B4-BE49-F238E27FC236}">
                        <a16:creationId xmlns:a16="http://schemas.microsoft.com/office/drawing/2014/main" id="{F7A9C6FE-058A-4226-B270-17965E88278D}"/>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4" name="Oval 483">
                    <a:extLst>
                      <a:ext uri="{FF2B5EF4-FFF2-40B4-BE49-F238E27FC236}">
                        <a16:creationId xmlns:a16="http://schemas.microsoft.com/office/drawing/2014/main" id="{2C90B831-FDA7-4DBF-932C-A4C14C7DDD91}"/>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78" name="Straight Connector 477">
              <a:extLst>
                <a:ext uri="{FF2B5EF4-FFF2-40B4-BE49-F238E27FC236}">
                  <a16:creationId xmlns:a16="http://schemas.microsoft.com/office/drawing/2014/main" id="{F8D1E171-32B3-42F6-BD37-B555E95145E8}"/>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76" name="Straight Connector 475">
            <a:extLst>
              <a:ext uri="{FF2B5EF4-FFF2-40B4-BE49-F238E27FC236}">
                <a16:creationId xmlns:a16="http://schemas.microsoft.com/office/drawing/2014/main" id="{2130EFE3-AF6F-4B93-A41E-7049548D7813}"/>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86</xdr:col>
      <xdr:colOff>0</xdr:colOff>
      <xdr:row>24</xdr:row>
      <xdr:rowOff>89647</xdr:rowOff>
    </xdr:from>
    <xdr:to>
      <xdr:col>88</xdr:col>
      <xdr:colOff>52104</xdr:colOff>
      <xdr:row>26</xdr:row>
      <xdr:rowOff>14729</xdr:rowOff>
    </xdr:to>
    <xdr:grpSp>
      <xdr:nvGrpSpPr>
        <xdr:cNvPr id="500" name="Group 499">
          <a:extLst>
            <a:ext uri="{FF2B5EF4-FFF2-40B4-BE49-F238E27FC236}">
              <a16:creationId xmlns:a16="http://schemas.microsoft.com/office/drawing/2014/main" id="{15F24B34-F88C-4AC8-A2D4-81C81B96AA05}"/>
            </a:ext>
          </a:extLst>
        </xdr:cNvPr>
        <xdr:cNvGrpSpPr/>
      </xdr:nvGrpSpPr>
      <xdr:grpSpPr>
        <a:xfrm>
          <a:off x="9829800" y="3061447"/>
          <a:ext cx="280704" cy="172732"/>
          <a:chOff x="4333876" y="8261897"/>
          <a:chExt cx="962013" cy="1176967"/>
        </a:xfrm>
      </xdr:grpSpPr>
      <xdr:grpSp>
        <xdr:nvGrpSpPr>
          <xdr:cNvPr id="501" name="Group 352">
            <a:extLst>
              <a:ext uri="{FF2B5EF4-FFF2-40B4-BE49-F238E27FC236}">
                <a16:creationId xmlns:a16="http://schemas.microsoft.com/office/drawing/2014/main" id="{CCB07C04-1F26-4FE7-8EB3-B80A8EEB731B}"/>
              </a:ext>
            </a:extLst>
          </xdr:cNvPr>
          <xdr:cNvGrpSpPr>
            <a:grpSpLocks/>
          </xdr:cNvGrpSpPr>
        </xdr:nvGrpSpPr>
        <xdr:grpSpPr bwMode="auto">
          <a:xfrm>
            <a:off x="4333876" y="8261897"/>
            <a:ext cx="962013" cy="1176967"/>
            <a:chOff x="3633792" y="7089071"/>
            <a:chExt cx="1671571" cy="783243"/>
          </a:xfrm>
        </xdr:grpSpPr>
        <xdr:grpSp>
          <xdr:nvGrpSpPr>
            <xdr:cNvPr id="503" name="Group 750">
              <a:extLst>
                <a:ext uri="{FF2B5EF4-FFF2-40B4-BE49-F238E27FC236}">
                  <a16:creationId xmlns:a16="http://schemas.microsoft.com/office/drawing/2014/main" id="{FCA646D2-73FB-48B7-98F9-6B6E8A91A957}"/>
                </a:ext>
              </a:extLst>
            </xdr:cNvPr>
            <xdr:cNvGrpSpPr>
              <a:grpSpLocks/>
            </xdr:cNvGrpSpPr>
          </xdr:nvGrpSpPr>
          <xdr:grpSpPr bwMode="auto">
            <a:xfrm rot="-5400000">
              <a:off x="4077956" y="6644907"/>
              <a:ext cx="783243" cy="1671571"/>
              <a:chOff x="4012361" y="6781834"/>
              <a:chExt cx="1351202" cy="2104946"/>
            </a:xfrm>
          </xdr:grpSpPr>
          <xdr:sp macro="" textlink="">
            <xdr:nvSpPr>
              <xdr:cNvPr id="505" name="Rectangle 504">
                <a:extLst>
                  <a:ext uri="{FF2B5EF4-FFF2-40B4-BE49-F238E27FC236}">
                    <a16:creationId xmlns:a16="http://schemas.microsoft.com/office/drawing/2014/main" id="{1834D49A-1983-43BD-AD1B-8DEF6D88F378}"/>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06" name="Group 740">
                <a:extLst>
                  <a:ext uri="{FF2B5EF4-FFF2-40B4-BE49-F238E27FC236}">
                    <a16:creationId xmlns:a16="http://schemas.microsoft.com/office/drawing/2014/main" id="{BC734D6E-DADD-45AB-B679-097531E56561}"/>
                  </a:ext>
                </a:extLst>
              </xdr:cNvPr>
              <xdr:cNvGrpSpPr>
                <a:grpSpLocks/>
              </xdr:cNvGrpSpPr>
            </xdr:nvGrpSpPr>
            <xdr:grpSpPr bwMode="auto">
              <a:xfrm rot="5400000">
                <a:off x="4118781" y="6675414"/>
                <a:ext cx="1138361" cy="1351202"/>
                <a:chOff x="4365454" y="8453223"/>
                <a:chExt cx="169162" cy="165585"/>
              </a:xfrm>
            </xdr:grpSpPr>
            <xdr:grpSp>
              <xdr:nvGrpSpPr>
                <xdr:cNvPr id="507" name="Group 160">
                  <a:extLst>
                    <a:ext uri="{FF2B5EF4-FFF2-40B4-BE49-F238E27FC236}">
                      <a16:creationId xmlns:a16="http://schemas.microsoft.com/office/drawing/2014/main" id="{6C6B08FF-6C67-437D-BC09-EB07CC7EC5D5}"/>
                    </a:ext>
                  </a:extLst>
                </xdr:cNvPr>
                <xdr:cNvGrpSpPr>
                  <a:grpSpLocks/>
                </xdr:cNvGrpSpPr>
              </xdr:nvGrpSpPr>
              <xdr:grpSpPr bwMode="auto">
                <a:xfrm>
                  <a:off x="4365454" y="8456221"/>
                  <a:ext cx="169162" cy="162587"/>
                  <a:chOff x="967311" y="8977295"/>
                  <a:chExt cx="918341" cy="624961"/>
                </a:xfrm>
              </xdr:grpSpPr>
              <xdr:sp macro="" textlink="">
                <xdr:nvSpPr>
                  <xdr:cNvPr id="511" name="Flowchart: Collate 510">
                    <a:extLst>
                      <a:ext uri="{FF2B5EF4-FFF2-40B4-BE49-F238E27FC236}">
                        <a16:creationId xmlns:a16="http://schemas.microsoft.com/office/drawing/2014/main" id="{63D06517-AFC1-4BCC-86A8-659BBE56AD6F}"/>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512" name="Straight Connector 511">
                    <a:extLst>
                      <a:ext uri="{FF2B5EF4-FFF2-40B4-BE49-F238E27FC236}">
                        <a16:creationId xmlns:a16="http://schemas.microsoft.com/office/drawing/2014/main" id="{6FD4445B-E084-4BEF-AABA-43FD50CE57CD}"/>
                      </a:ext>
                    </a:extLst>
                  </xdr:cNvPr>
                  <xdr:cNvCxnSpPr>
                    <a:stCxn id="510"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08" name="Group 739">
                  <a:extLst>
                    <a:ext uri="{FF2B5EF4-FFF2-40B4-BE49-F238E27FC236}">
                      <a16:creationId xmlns:a16="http://schemas.microsoft.com/office/drawing/2014/main" id="{69F7075B-6798-420E-8F89-AC0EDE410C60}"/>
                    </a:ext>
                  </a:extLst>
                </xdr:cNvPr>
                <xdr:cNvGrpSpPr>
                  <a:grpSpLocks/>
                </xdr:cNvGrpSpPr>
              </xdr:nvGrpSpPr>
              <xdr:grpSpPr bwMode="auto">
                <a:xfrm>
                  <a:off x="4407744" y="8453223"/>
                  <a:ext cx="84581" cy="123172"/>
                  <a:chOff x="4407744" y="8453223"/>
                  <a:chExt cx="84581" cy="123172"/>
                </a:xfrm>
              </xdr:grpSpPr>
              <xdr:cxnSp macro="">
                <xdr:nvCxnSpPr>
                  <xdr:cNvPr id="509" name="Straight Connector 508">
                    <a:extLst>
                      <a:ext uri="{FF2B5EF4-FFF2-40B4-BE49-F238E27FC236}">
                        <a16:creationId xmlns:a16="http://schemas.microsoft.com/office/drawing/2014/main" id="{C9D5BACA-70AA-4364-8680-15E399856795}"/>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10" name="Oval 509">
                    <a:extLst>
                      <a:ext uri="{FF2B5EF4-FFF2-40B4-BE49-F238E27FC236}">
                        <a16:creationId xmlns:a16="http://schemas.microsoft.com/office/drawing/2014/main" id="{5F72BB2D-FC0E-4438-8340-4E7FCBCB6282}"/>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504" name="Straight Connector 503">
              <a:extLst>
                <a:ext uri="{FF2B5EF4-FFF2-40B4-BE49-F238E27FC236}">
                  <a16:creationId xmlns:a16="http://schemas.microsoft.com/office/drawing/2014/main" id="{FAF276E0-51E6-407C-A536-09432B0B3F55}"/>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02" name="Straight Connector 501">
            <a:extLst>
              <a:ext uri="{FF2B5EF4-FFF2-40B4-BE49-F238E27FC236}">
                <a16:creationId xmlns:a16="http://schemas.microsoft.com/office/drawing/2014/main" id="{3334C419-5D07-4665-B093-FC6B782ECF13}"/>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9525</xdr:colOff>
      <xdr:row>7</xdr:row>
      <xdr:rowOff>9525</xdr:rowOff>
    </xdr:from>
    <xdr:to>
      <xdr:col>68</xdr:col>
      <xdr:colOff>76200</xdr:colOff>
      <xdr:row>27</xdr:row>
      <xdr:rowOff>104775</xdr:rowOff>
    </xdr:to>
    <xdr:grpSp>
      <xdr:nvGrpSpPr>
        <xdr:cNvPr id="4" name="Group 3">
          <a:extLst>
            <a:ext uri="{FF2B5EF4-FFF2-40B4-BE49-F238E27FC236}">
              <a16:creationId xmlns:a16="http://schemas.microsoft.com/office/drawing/2014/main" id="{6E410E0A-AF28-4013-806C-EF102033762C}"/>
            </a:ext>
          </a:extLst>
        </xdr:cNvPr>
        <xdr:cNvGrpSpPr/>
      </xdr:nvGrpSpPr>
      <xdr:grpSpPr>
        <a:xfrm>
          <a:off x="3781425" y="876300"/>
          <a:ext cx="4067175" cy="2571750"/>
          <a:chOff x="3707466" y="872378"/>
          <a:chExt cx="3988734" cy="2560544"/>
        </a:xfrm>
      </xdr:grpSpPr>
      <xdr:grpSp>
        <xdr:nvGrpSpPr>
          <xdr:cNvPr id="542539" name="Group 647">
            <a:extLst>
              <a:ext uri="{FF2B5EF4-FFF2-40B4-BE49-F238E27FC236}">
                <a16:creationId xmlns:a16="http://schemas.microsoft.com/office/drawing/2014/main" id="{8C06DE3E-32D0-48E5-9F3C-1B3316A9CA84}"/>
              </a:ext>
            </a:extLst>
          </xdr:cNvPr>
          <xdr:cNvGrpSpPr>
            <a:grpSpLocks/>
          </xdr:cNvGrpSpPr>
        </xdr:nvGrpSpPr>
        <xdr:grpSpPr bwMode="auto">
          <a:xfrm>
            <a:off x="3707466" y="872378"/>
            <a:ext cx="3988734" cy="2560544"/>
            <a:chOff x="3942292" y="354547"/>
            <a:chExt cx="3901526" cy="2577647"/>
          </a:xfrm>
        </xdr:grpSpPr>
        <xdr:sp macro="" textlink="">
          <xdr:nvSpPr>
            <xdr:cNvPr id="542683" name="Line 20">
              <a:extLst>
                <a:ext uri="{FF2B5EF4-FFF2-40B4-BE49-F238E27FC236}">
                  <a16:creationId xmlns:a16="http://schemas.microsoft.com/office/drawing/2014/main" id="{B7344FD2-C069-4BE7-BA65-D3591F8669B0}"/>
                </a:ext>
              </a:extLst>
            </xdr:cNvPr>
            <xdr:cNvSpPr>
              <a:spLocks noChangeShapeType="1"/>
            </xdr:cNvSpPr>
          </xdr:nvSpPr>
          <xdr:spPr bwMode="auto">
            <a:xfrm flipV="1">
              <a:off x="3942292" y="1707104"/>
              <a:ext cx="3901526" cy="210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2684" name="Line 21">
              <a:extLst>
                <a:ext uri="{FF2B5EF4-FFF2-40B4-BE49-F238E27FC236}">
                  <a16:creationId xmlns:a16="http://schemas.microsoft.com/office/drawing/2014/main" id="{DA36C65D-7994-42E6-926E-77E1A986FF65}"/>
                </a:ext>
              </a:extLst>
            </xdr:cNvPr>
            <xdr:cNvSpPr>
              <a:spLocks noChangeShapeType="1"/>
            </xdr:cNvSpPr>
          </xdr:nvSpPr>
          <xdr:spPr bwMode="auto">
            <a:xfrm flipV="1">
              <a:off x="3946525" y="1459455"/>
              <a:ext cx="3897292" cy="10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2685" name="Group 617">
              <a:extLst>
                <a:ext uri="{FF2B5EF4-FFF2-40B4-BE49-F238E27FC236}">
                  <a16:creationId xmlns:a16="http://schemas.microsoft.com/office/drawing/2014/main" id="{354E29D4-8327-484C-A4B9-EC8C908ADC0D}"/>
                </a:ext>
              </a:extLst>
            </xdr:cNvPr>
            <xdr:cNvGrpSpPr>
              <a:grpSpLocks/>
            </xdr:cNvGrpSpPr>
          </xdr:nvGrpSpPr>
          <xdr:grpSpPr bwMode="auto">
            <a:xfrm>
              <a:off x="4609041" y="354547"/>
              <a:ext cx="2952750" cy="2577647"/>
              <a:chOff x="1809750" y="19016143"/>
              <a:chExt cx="2952750" cy="2577647"/>
            </a:xfrm>
          </xdr:grpSpPr>
          <xdr:grpSp>
            <xdr:nvGrpSpPr>
              <xdr:cNvPr id="542686" name="Group 447">
                <a:extLst>
                  <a:ext uri="{FF2B5EF4-FFF2-40B4-BE49-F238E27FC236}">
                    <a16:creationId xmlns:a16="http://schemas.microsoft.com/office/drawing/2014/main" id="{F34FC7BE-C285-4F67-B46C-F97BD069305B}"/>
                  </a:ext>
                </a:extLst>
              </xdr:cNvPr>
              <xdr:cNvGrpSpPr>
                <a:grpSpLocks/>
              </xdr:cNvGrpSpPr>
            </xdr:nvGrpSpPr>
            <xdr:grpSpPr bwMode="auto">
              <a:xfrm>
                <a:off x="1809750" y="19016143"/>
                <a:ext cx="2952750" cy="2577647"/>
                <a:chOff x="1809750" y="18920589"/>
                <a:chExt cx="2952750" cy="2721851"/>
              </a:xfrm>
            </xdr:grpSpPr>
            <xdr:sp macro="" textlink="">
              <xdr:nvSpPr>
                <xdr:cNvPr id="159" name="TextBox 158">
                  <a:extLst>
                    <a:ext uri="{FF2B5EF4-FFF2-40B4-BE49-F238E27FC236}">
                      <a16:creationId xmlns:a16="http://schemas.microsoft.com/office/drawing/2014/main" id="{861569D5-5BF6-44C5-9854-BBC74C7CD1D8}"/>
                    </a:ext>
                  </a:extLst>
                </xdr:cNvPr>
                <xdr:cNvSpPr txBox="1"/>
              </xdr:nvSpPr>
              <xdr:spPr>
                <a:xfrm>
                  <a:off x="1883104" y="20916613"/>
                  <a:ext cx="2805079" cy="725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Opmerking :</a:t>
                  </a:r>
                </a:p>
                <a:p>
                  <a:r>
                    <a:rPr lang="en-US" sz="800" baseline="0">
                      <a:latin typeface="Trebuchet MS" panose="020B0603020202020204" pitchFamily="34" charset="0"/>
                    </a:rPr>
                    <a:t>- voorzien van werkingsurenteller </a:t>
                  </a:r>
                </a:p>
                <a:p>
                  <a:r>
                    <a:rPr lang="en-US" sz="800" baseline="0">
                      <a:latin typeface="Trebuchet MS" panose="020B0603020202020204" pitchFamily="34" charset="0"/>
                    </a:rPr>
                    <a:t>- voorzien van een frequentieregelaar</a:t>
                  </a:r>
                </a:p>
                <a:p>
                  <a:r>
                    <a:rPr lang="en-US" sz="800" baseline="0">
                      <a:latin typeface="Trebuchet MS" panose="020B0603020202020204" pitchFamily="34" charset="0"/>
                    </a:rPr>
                    <a:t>- wordt zo laag mogelijk geplaatst</a:t>
                  </a:r>
                </a:p>
                <a:p>
                  <a:endParaRPr lang="en-US" sz="800" baseline="0">
                    <a:latin typeface="Arial" pitchFamily="34" charset="0"/>
                  </a:endParaRPr>
                </a:p>
              </xdr:txBody>
            </xdr:sp>
            <xdr:grpSp>
              <xdr:nvGrpSpPr>
                <xdr:cNvPr id="542695" name="Group 379">
                  <a:extLst>
                    <a:ext uri="{FF2B5EF4-FFF2-40B4-BE49-F238E27FC236}">
                      <a16:creationId xmlns:a16="http://schemas.microsoft.com/office/drawing/2014/main" id="{0319B47E-3BA3-4CDF-9133-9CDF787C29CE}"/>
                    </a:ext>
                  </a:extLst>
                </xdr:cNvPr>
                <xdr:cNvGrpSpPr>
                  <a:grpSpLocks/>
                </xdr:cNvGrpSpPr>
              </xdr:nvGrpSpPr>
              <xdr:grpSpPr bwMode="auto">
                <a:xfrm>
                  <a:off x="1809750" y="18920589"/>
                  <a:ext cx="2952750" cy="2625101"/>
                  <a:chOff x="6170083" y="359852"/>
                  <a:chExt cx="2952750" cy="2477327"/>
                </a:xfrm>
              </xdr:grpSpPr>
              <xdr:sp macro="" textlink="">
                <xdr:nvSpPr>
                  <xdr:cNvPr id="161" name="TextBox 160">
                    <a:extLst>
                      <a:ext uri="{FF2B5EF4-FFF2-40B4-BE49-F238E27FC236}">
                        <a16:creationId xmlns:a16="http://schemas.microsoft.com/office/drawing/2014/main" id="{6D899A69-4C1C-4117-8E2C-76F970B6FAA9}"/>
                      </a:ext>
                    </a:extLst>
                  </xdr:cNvPr>
                  <xdr:cNvSpPr txBox="1"/>
                </xdr:nvSpPr>
                <xdr:spPr>
                  <a:xfrm>
                    <a:off x="6206888" y="416933"/>
                    <a:ext cx="1242641" cy="256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Bovengrondse pomp</a:t>
                    </a:r>
                  </a:p>
                </xdr:txBody>
              </xdr:sp>
              <xdr:grpSp>
                <xdr:nvGrpSpPr>
                  <xdr:cNvPr id="542697" name="Group 470">
                    <a:extLst>
                      <a:ext uri="{FF2B5EF4-FFF2-40B4-BE49-F238E27FC236}">
                        <a16:creationId xmlns:a16="http://schemas.microsoft.com/office/drawing/2014/main" id="{A9482BE4-166D-43C1-9B4E-DDE903345ABE}"/>
                      </a:ext>
                    </a:extLst>
                  </xdr:cNvPr>
                  <xdr:cNvGrpSpPr>
                    <a:grpSpLocks/>
                  </xdr:cNvGrpSpPr>
                </xdr:nvGrpSpPr>
                <xdr:grpSpPr bwMode="auto">
                  <a:xfrm>
                    <a:off x="6170083" y="359852"/>
                    <a:ext cx="2952750" cy="2477327"/>
                    <a:chOff x="6170083" y="359852"/>
                    <a:chExt cx="2952750" cy="2477327"/>
                  </a:xfrm>
                </xdr:grpSpPr>
                <xdr:sp macro="" textlink="">
                  <xdr:nvSpPr>
                    <xdr:cNvPr id="542698" name="Rectangle 277">
                      <a:extLst>
                        <a:ext uri="{FF2B5EF4-FFF2-40B4-BE49-F238E27FC236}">
                          <a16:creationId xmlns:a16="http://schemas.microsoft.com/office/drawing/2014/main" id="{4DF981E6-679C-4F54-96B0-A34838E3978E}"/>
                        </a:ext>
                      </a:extLst>
                    </xdr:cNvPr>
                    <xdr:cNvSpPr>
                      <a:spLocks noChangeArrowheads="1"/>
                    </xdr:cNvSpPr>
                  </xdr:nvSpPr>
                  <xdr:spPr bwMode="auto">
                    <a:xfrm>
                      <a:off x="6170083" y="359852"/>
                      <a:ext cx="2952750" cy="2477327"/>
                    </a:xfrm>
                    <a:prstGeom prst="rect">
                      <a:avLst/>
                    </a:prstGeom>
                    <a:noFill/>
                    <a:ln w="6350">
                      <a:solidFill>
                        <a:srgbClr val="000000"/>
                      </a:solidFill>
                      <a:prstDash val="lgDash"/>
                      <a:miter lim="800000"/>
                      <a:headEnd/>
                      <a:tailEnd/>
                    </a:ln>
                    <a:extLst>
                      <a:ext uri="{909E8E84-426E-40DD-AFC4-6F175D3DCCD1}">
                        <a14:hiddenFill xmlns:a14="http://schemas.microsoft.com/office/drawing/2010/main">
                          <a:solidFill>
                            <a:srgbClr val="FFFFFF"/>
                          </a:solidFill>
                        </a14:hiddenFill>
                      </a:ext>
                    </a:extLst>
                  </xdr:spPr>
                </xdr:sp>
                <xdr:grpSp>
                  <xdr:nvGrpSpPr>
                    <xdr:cNvPr id="542699" name="Group 469">
                      <a:extLst>
                        <a:ext uri="{FF2B5EF4-FFF2-40B4-BE49-F238E27FC236}">
                          <a16:creationId xmlns:a16="http://schemas.microsoft.com/office/drawing/2014/main" id="{A637F983-5BD7-403C-8335-6C502EF47DBB}"/>
                        </a:ext>
                      </a:extLst>
                    </xdr:cNvPr>
                    <xdr:cNvGrpSpPr>
                      <a:grpSpLocks/>
                    </xdr:cNvGrpSpPr>
                  </xdr:nvGrpSpPr>
                  <xdr:grpSpPr bwMode="auto">
                    <a:xfrm>
                      <a:off x="6572371" y="797471"/>
                      <a:ext cx="1270052" cy="1032611"/>
                      <a:chOff x="6572371" y="797471"/>
                      <a:chExt cx="1270052" cy="1032611"/>
                    </a:xfrm>
                  </xdr:grpSpPr>
                  <xdr:sp macro="" textlink="">
                    <xdr:nvSpPr>
                      <xdr:cNvPr id="542706" name="Line 281">
                        <a:extLst>
                          <a:ext uri="{FF2B5EF4-FFF2-40B4-BE49-F238E27FC236}">
                            <a16:creationId xmlns:a16="http://schemas.microsoft.com/office/drawing/2014/main" id="{EAC5F9FC-7166-4BAE-9581-175FC4304AC2}"/>
                          </a:ext>
                        </a:extLst>
                      </xdr:cNvPr>
                      <xdr:cNvSpPr>
                        <a:spLocks noChangeShapeType="1"/>
                      </xdr:cNvSpPr>
                    </xdr:nvSpPr>
                    <xdr:spPr bwMode="auto">
                      <a:xfrm flipH="1">
                        <a:off x="6916208" y="1037167"/>
                        <a:ext cx="291042" cy="3227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2707" name="Group 439">
                        <a:extLst>
                          <a:ext uri="{FF2B5EF4-FFF2-40B4-BE49-F238E27FC236}">
                            <a16:creationId xmlns:a16="http://schemas.microsoft.com/office/drawing/2014/main" id="{239E750F-736D-405F-BC26-D042ACA0E397}"/>
                          </a:ext>
                        </a:extLst>
                      </xdr:cNvPr>
                      <xdr:cNvGrpSpPr>
                        <a:grpSpLocks/>
                      </xdr:cNvGrpSpPr>
                    </xdr:nvGrpSpPr>
                    <xdr:grpSpPr bwMode="auto">
                      <a:xfrm>
                        <a:off x="6572371" y="1325869"/>
                        <a:ext cx="502539" cy="504213"/>
                        <a:chOff x="6630580" y="3029785"/>
                        <a:chExt cx="502539" cy="504213"/>
                      </a:xfrm>
                    </xdr:grpSpPr>
                    <xdr:sp macro="" textlink="">
                      <xdr:nvSpPr>
                        <xdr:cNvPr id="175" name="Flowchart: Connector 174">
                          <a:extLst>
                            <a:ext uri="{FF2B5EF4-FFF2-40B4-BE49-F238E27FC236}">
                              <a16:creationId xmlns:a16="http://schemas.microsoft.com/office/drawing/2014/main" id="{26B447D3-A01D-45DB-9CD9-2747C0E15782}"/>
                            </a:ext>
                          </a:extLst>
                        </xdr:cNvPr>
                        <xdr:cNvSpPr/>
                      </xdr:nvSpPr>
                      <xdr:spPr>
                        <a:xfrm>
                          <a:off x="6630580" y="3029785"/>
                          <a:ext cx="502539" cy="504213"/>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2711" name="Group 438">
                          <a:extLst>
                            <a:ext uri="{FF2B5EF4-FFF2-40B4-BE49-F238E27FC236}">
                              <a16:creationId xmlns:a16="http://schemas.microsoft.com/office/drawing/2014/main" id="{4734A36C-74DF-4EAD-95EC-B6710EAFD796}"/>
                            </a:ext>
                          </a:extLst>
                        </xdr:cNvPr>
                        <xdr:cNvGrpSpPr>
                          <a:grpSpLocks/>
                        </xdr:cNvGrpSpPr>
                      </xdr:nvGrpSpPr>
                      <xdr:grpSpPr bwMode="auto">
                        <a:xfrm>
                          <a:off x="6752720" y="3080889"/>
                          <a:ext cx="358222" cy="419996"/>
                          <a:chOff x="6752720" y="3080889"/>
                          <a:chExt cx="358222" cy="419996"/>
                        </a:xfrm>
                      </xdr:grpSpPr>
                      <xdr:sp macro="" textlink="">
                        <xdr:nvSpPr>
                          <xdr:cNvPr id="542712" name="Line 271">
                            <a:extLst>
                              <a:ext uri="{FF2B5EF4-FFF2-40B4-BE49-F238E27FC236}">
                                <a16:creationId xmlns:a16="http://schemas.microsoft.com/office/drawing/2014/main" id="{D8DFA696-66D7-472D-9D40-BBDB4457E860}"/>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2713" name="Line 272">
                            <a:extLst>
                              <a:ext uri="{FF2B5EF4-FFF2-40B4-BE49-F238E27FC236}">
                                <a16:creationId xmlns:a16="http://schemas.microsoft.com/office/drawing/2014/main" id="{BCFE2F0F-51BC-4189-8FA8-0A47A1813DD8}"/>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2714" name="Line 273">
                            <a:extLst>
                              <a:ext uri="{FF2B5EF4-FFF2-40B4-BE49-F238E27FC236}">
                                <a16:creationId xmlns:a16="http://schemas.microsoft.com/office/drawing/2014/main" id="{D8E7D55F-56C5-434B-8B5B-56D7488CE944}"/>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173" name="TextBox 172">
                        <a:extLst>
                          <a:ext uri="{FF2B5EF4-FFF2-40B4-BE49-F238E27FC236}">
                            <a16:creationId xmlns:a16="http://schemas.microsoft.com/office/drawing/2014/main" id="{5952FFF3-C1EB-49A4-A877-77003DC7BA08}"/>
                          </a:ext>
                        </a:extLst>
                      </xdr:cNvPr>
                      <xdr:cNvSpPr txBox="1"/>
                    </xdr:nvSpPr>
                    <xdr:spPr>
                      <a:xfrm>
                        <a:off x="7294199" y="797471"/>
                        <a:ext cx="548224" cy="228323"/>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Arial" pitchFamily="34" charset="0"/>
                          </a:rPr>
                          <a:t>Pomp</a:t>
                        </a:r>
                      </a:p>
                    </xdr:txBody>
                  </xdr:sp>
                  <xdr:cxnSp macro="">
                    <xdr:nvCxnSpPr>
                      <xdr:cNvPr id="174" name="Straight Connector 173">
                        <a:extLst>
                          <a:ext uri="{FF2B5EF4-FFF2-40B4-BE49-F238E27FC236}">
                            <a16:creationId xmlns:a16="http://schemas.microsoft.com/office/drawing/2014/main" id="{7B478B2D-C09E-41A5-BAB6-389E7631B6BB}"/>
                          </a:ext>
                        </a:extLst>
                      </xdr:cNvPr>
                      <xdr:cNvCxnSpPr>
                        <a:stCxn id="542706" idx="0"/>
                      </xdr:cNvCxnSpPr>
                    </xdr:nvCxnSpPr>
                    <xdr:spPr>
                      <a:xfrm rot="16200000" flipH="1">
                        <a:off x="7495215" y="761571"/>
                        <a:ext cx="0" cy="5664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nvGrpSpPr>
              <xdr:cNvPr id="542687" name="Group 461">
                <a:extLst>
                  <a:ext uri="{FF2B5EF4-FFF2-40B4-BE49-F238E27FC236}">
                    <a16:creationId xmlns:a16="http://schemas.microsoft.com/office/drawing/2014/main" id="{A9711FBB-5E88-494B-8FA6-B7604CB5E6DA}"/>
                  </a:ext>
                </a:extLst>
              </xdr:cNvPr>
              <xdr:cNvGrpSpPr>
                <a:grpSpLocks/>
              </xdr:cNvGrpSpPr>
            </xdr:nvGrpSpPr>
            <xdr:grpSpPr bwMode="auto">
              <a:xfrm>
                <a:off x="2943003" y="20123577"/>
                <a:ext cx="1315736" cy="744654"/>
                <a:chOff x="2542968" y="10846227"/>
                <a:chExt cx="1315736" cy="744654"/>
              </a:xfrm>
            </xdr:grpSpPr>
            <xdr:grpSp>
              <xdr:nvGrpSpPr>
                <xdr:cNvPr id="542688" name="Group 434">
                  <a:extLst>
                    <a:ext uri="{FF2B5EF4-FFF2-40B4-BE49-F238E27FC236}">
                      <a16:creationId xmlns:a16="http://schemas.microsoft.com/office/drawing/2014/main" id="{1F96BFF6-DE2E-4ADE-BC38-84483B6B5C5D}"/>
                    </a:ext>
                  </a:extLst>
                </xdr:cNvPr>
                <xdr:cNvGrpSpPr>
                  <a:grpSpLocks/>
                </xdr:cNvGrpSpPr>
              </xdr:nvGrpSpPr>
              <xdr:grpSpPr bwMode="auto">
                <a:xfrm>
                  <a:off x="2542968" y="10846227"/>
                  <a:ext cx="1315736" cy="744654"/>
                  <a:chOff x="7705511" y="2483277"/>
                  <a:chExt cx="1315736" cy="744654"/>
                </a:xfrm>
              </xdr:grpSpPr>
              <xdr:grpSp>
                <xdr:nvGrpSpPr>
                  <xdr:cNvPr id="542690" name="Group 201">
                    <a:extLst>
                      <a:ext uri="{FF2B5EF4-FFF2-40B4-BE49-F238E27FC236}">
                        <a16:creationId xmlns:a16="http://schemas.microsoft.com/office/drawing/2014/main" id="{6AD13799-674A-411F-AA5C-F0413E516B2A}"/>
                      </a:ext>
                    </a:extLst>
                  </xdr:cNvPr>
                  <xdr:cNvGrpSpPr>
                    <a:grpSpLocks/>
                  </xdr:cNvGrpSpPr>
                </xdr:nvGrpSpPr>
                <xdr:grpSpPr bwMode="auto">
                  <a:xfrm>
                    <a:off x="7705511" y="2483277"/>
                    <a:ext cx="1315736" cy="696922"/>
                    <a:chOff x="5823168" y="5597952"/>
                    <a:chExt cx="1319635" cy="696922"/>
                  </a:xfrm>
                </xdr:grpSpPr>
                <xdr:sp macro="" textlink="">
                  <xdr:nvSpPr>
                    <xdr:cNvPr id="157" name="TextBox 156">
                      <a:extLst>
                        <a:ext uri="{FF2B5EF4-FFF2-40B4-BE49-F238E27FC236}">
                          <a16:creationId xmlns:a16="http://schemas.microsoft.com/office/drawing/2014/main" id="{0098051C-692D-4BEA-846C-806E806B8E8B}"/>
                        </a:ext>
                      </a:extLst>
                    </xdr:cNvPr>
                    <xdr:cNvSpPr txBox="1"/>
                  </xdr:nvSpPr>
                  <xdr:spPr bwMode="auto">
                    <a:xfrm>
                      <a:off x="6327196" y="5865264"/>
                      <a:ext cx="815608" cy="429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Cumulatieve debietsmeter</a:t>
                      </a:r>
                    </a:p>
                  </xdr:txBody>
                </xdr:sp>
                <xdr:sp macro="" textlink="">
                  <xdr:nvSpPr>
                    <xdr:cNvPr id="158" name="Oval 426">
                      <a:extLst>
                        <a:ext uri="{FF2B5EF4-FFF2-40B4-BE49-F238E27FC236}">
                          <a16:creationId xmlns:a16="http://schemas.microsoft.com/office/drawing/2014/main" id="{D4711996-4BC5-4890-908C-7CDE9DD372E7}"/>
                        </a:ext>
                      </a:extLst>
                    </xdr:cNvPr>
                    <xdr:cNvSpPr>
                      <a:spLocks noChangeArrowheads="1"/>
                    </xdr:cNvSpPr>
                  </xdr:nvSpPr>
                  <xdr:spPr bwMode="auto">
                    <a:xfrm>
                      <a:off x="5823168" y="5597952"/>
                      <a:ext cx="247432" cy="248218"/>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156" name="Straight Connector 155">
                    <a:extLst>
                      <a:ext uri="{FF2B5EF4-FFF2-40B4-BE49-F238E27FC236}">
                        <a16:creationId xmlns:a16="http://schemas.microsoft.com/office/drawing/2014/main" id="{092B5C40-44F3-4D06-BF86-82A39504EF23}"/>
                      </a:ext>
                    </a:extLst>
                  </xdr:cNvPr>
                  <xdr:cNvCxnSpPr/>
                </xdr:nvCxnSpPr>
                <xdr:spPr>
                  <a:xfrm rot="16200000" flipH="1">
                    <a:off x="7781044" y="2837474"/>
                    <a:ext cx="525077" cy="2558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4" name="Straight Connector 153">
                  <a:extLst>
                    <a:ext uri="{FF2B5EF4-FFF2-40B4-BE49-F238E27FC236}">
                      <a16:creationId xmlns:a16="http://schemas.microsoft.com/office/drawing/2014/main" id="{9A427E73-331F-43DC-9384-0F92CC8A107F}"/>
                    </a:ext>
                  </a:extLst>
                </xdr:cNvPr>
                <xdr:cNvCxnSpPr/>
              </xdr:nvCxnSpPr>
              <xdr:spPr>
                <a:xfrm flipV="1">
                  <a:off x="3008958" y="11590881"/>
                  <a:ext cx="7675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529" name="Group 528">
            <a:extLst>
              <a:ext uri="{FF2B5EF4-FFF2-40B4-BE49-F238E27FC236}">
                <a16:creationId xmlns:a16="http://schemas.microsoft.com/office/drawing/2014/main" id="{8DB4C169-5BBA-4C0F-90E5-31F4B331128E}"/>
              </a:ext>
            </a:extLst>
          </xdr:cNvPr>
          <xdr:cNvGrpSpPr/>
        </xdr:nvGrpSpPr>
        <xdr:grpSpPr>
          <a:xfrm>
            <a:off x="4515971" y="1613648"/>
            <a:ext cx="246530" cy="414617"/>
            <a:chOff x="7105649" y="16783071"/>
            <a:chExt cx="2200275" cy="2933679"/>
          </a:xfrm>
        </xdr:grpSpPr>
        <xdr:sp macro="" textlink="">
          <xdr:nvSpPr>
            <xdr:cNvPr id="530" name="Oval 371">
              <a:extLst>
                <a:ext uri="{FF2B5EF4-FFF2-40B4-BE49-F238E27FC236}">
                  <a16:creationId xmlns:a16="http://schemas.microsoft.com/office/drawing/2014/main" id="{353731C2-972B-4455-AF72-F1CB83A27EE5}"/>
                </a:ext>
              </a:extLst>
            </xdr:cNvPr>
            <xdr:cNvSpPr>
              <a:spLocks noChangeArrowheads="1"/>
            </xdr:cNvSpPr>
          </xdr:nvSpPr>
          <xdr:spPr bwMode="auto">
            <a:xfrm>
              <a:off x="7105649" y="16783071"/>
              <a:ext cx="2200275" cy="1922539"/>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a:t>
              </a:r>
            </a:p>
          </xdr:txBody>
        </xdr:sp>
        <xdr:sp macro="" textlink="">
          <xdr:nvSpPr>
            <xdr:cNvPr id="531" name="Line 372">
              <a:extLst>
                <a:ext uri="{FF2B5EF4-FFF2-40B4-BE49-F238E27FC236}">
                  <a16:creationId xmlns:a16="http://schemas.microsoft.com/office/drawing/2014/main" id="{03F49FC2-9E1C-4DF0-AC3C-014DDE589920}"/>
                </a:ext>
              </a:extLst>
            </xdr:cNvPr>
            <xdr:cNvSpPr>
              <a:spLocks noChangeShapeType="1"/>
            </xdr:cNvSpPr>
          </xdr:nvSpPr>
          <xdr:spPr bwMode="auto">
            <a:xfrm flipH="1" flipV="1">
              <a:off x="7857030" y="18672167"/>
              <a:ext cx="13727" cy="93026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2" name="Line 373">
              <a:extLst>
                <a:ext uri="{FF2B5EF4-FFF2-40B4-BE49-F238E27FC236}">
                  <a16:creationId xmlns:a16="http://schemas.microsoft.com/office/drawing/2014/main" id="{33BFD169-077F-4191-B448-F9E47A0737CE}"/>
                </a:ext>
              </a:extLst>
            </xdr:cNvPr>
            <xdr:cNvSpPr>
              <a:spLocks noChangeShapeType="1"/>
            </xdr:cNvSpPr>
          </xdr:nvSpPr>
          <xdr:spPr bwMode="auto">
            <a:xfrm flipH="1">
              <a:off x="8514261" y="18662642"/>
              <a:ext cx="10132" cy="93026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3" name="Rectangle 532">
              <a:extLst>
                <a:ext uri="{FF2B5EF4-FFF2-40B4-BE49-F238E27FC236}">
                  <a16:creationId xmlns:a16="http://schemas.microsoft.com/office/drawing/2014/main" id="{6F99368F-44B3-4C09-96CE-49B72910F6D2}"/>
                </a:ext>
              </a:extLst>
            </xdr:cNvPr>
            <xdr:cNvSpPr/>
          </xdr:nvSpPr>
          <xdr:spPr bwMode="auto">
            <a:xfrm>
              <a:off x="7993157" y="19071239"/>
              <a:ext cx="499197" cy="6455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clientData/>
  </xdr:twoCellAnchor>
  <xdr:twoCellAnchor>
    <xdr:from>
      <xdr:col>2</xdr:col>
      <xdr:colOff>76200</xdr:colOff>
      <xdr:row>20</xdr:row>
      <xdr:rowOff>95250</xdr:rowOff>
    </xdr:from>
    <xdr:to>
      <xdr:col>8</xdr:col>
      <xdr:colOff>82366</xdr:colOff>
      <xdr:row>25</xdr:row>
      <xdr:rowOff>38100</xdr:rowOff>
    </xdr:to>
    <xdr:grpSp>
      <xdr:nvGrpSpPr>
        <xdr:cNvPr id="551" name="Group 309">
          <a:extLst>
            <a:ext uri="{FF2B5EF4-FFF2-40B4-BE49-F238E27FC236}">
              <a16:creationId xmlns:a16="http://schemas.microsoft.com/office/drawing/2014/main" id="{9839035E-E56C-4438-BDD9-5B726D261309}"/>
            </a:ext>
          </a:extLst>
        </xdr:cNvPr>
        <xdr:cNvGrpSpPr>
          <a:grpSpLocks/>
        </xdr:cNvGrpSpPr>
      </xdr:nvGrpSpPr>
      <xdr:grpSpPr bwMode="auto">
        <a:xfrm>
          <a:off x="304800" y="2571750"/>
          <a:ext cx="691966" cy="561975"/>
          <a:chOff x="2867025" y="7705725"/>
          <a:chExt cx="681965" cy="609600"/>
        </a:xfrm>
      </xdr:grpSpPr>
      <xdr:grpSp>
        <xdr:nvGrpSpPr>
          <xdr:cNvPr id="552" name="Group 750">
            <a:extLst>
              <a:ext uri="{FF2B5EF4-FFF2-40B4-BE49-F238E27FC236}">
                <a16:creationId xmlns:a16="http://schemas.microsoft.com/office/drawing/2014/main" id="{E945A6CD-CD0D-4939-9D14-0703A36DBF6F}"/>
              </a:ext>
            </a:extLst>
          </xdr:cNvPr>
          <xdr:cNvGrpSpPr>
            <a:grpSpLocks/>
          </xdr:cNvGrpSpPr>
        </xdr:nvGrpSpPr>
        <xdr:grpSpPr bwMode="auto">
          <a:xfrm>
            <a:off x="3344777" y="7705725"/>
            <a:ext cx="204213" cy="238125"/>
            <a:chOff x="4012090" y="6781812"/>
            <a:chExt cx="1427934" cy="1180641"/>
          </a:xfrm>
        </xdr:grpSpPr>
        <xdr:sp macro="" textlink="">
          <xdr:nvSpPr>
            <xdr:cNvPr id="555" name="Rectangle 554">
              <a:extLst>
                <a:ext uri="{FF2B5EF4-FFF2-40B4-BE49-F238E27FC236}">
                  <a16:creationId xmlns:a16="http://schemas.microsoft.com/office/drawing/2014/main" id="{E78961F4-2F25-453B-8DF2-A514B6F50B11}"/>
                </a:ext>
              </a:extLst>
            </xdr:cNvPr>
            <xdr:cNvSpPr/>
          </xdr:nvSpPr>
          <xdr:spPr>
            <a:xfrm>
              <a:off x="4028534" y="6781812"/>
              <a:ext cx="1074260" cy="11806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56" name="Group 740">
              <a:extLst>
                <a:ext uri="{FF2B5EF4-FFF2-40B4-BE49-F238E27FC236}">
                  <a16:creationId xmlns:a16="http://schemas.microsoft.com/office/drawing/2014/main" id="{A84F1D55-F117-4AD8-9601-8A271F80DA6D}"/>
                </a:ext>
              </a:extLst>
            </xdr:cNvPr>
            <xdr:cNvGrpSpPr>
              <a:grpSpLocks/>
            </xdr:cNvGrpSpPr>
          </xdr:nvGrpSpPr>
          <xdr:grpSpPr bwMode="auto">
            <a:xfrm rot="5400000">
              <a:off x="4159319" y="6634591"/>
              <a:ext cx="1133475" cy="1427934"/>
              <a:chOff x="4365454" y="8443842"/>
              <a:chExt cx="168436" cy="174988"/>
            </a:xfrm>
          </xdr:grpSpPr>
          <xdr:grpSp>
            <xdr:nvGrpSpPr>
              <xdr:cNvPr id="557" name="Group 160">
                <a:extLst>
                  <a:ext uri="{FF2B5EF4-FFF2-40B4-BE49-F238E27FC236}">
                    <a16:creationId xmlns:a16="http://schemas.microsoft.com/office/drawing/2014/main" id="{A03F37B5-DFBA-44AE-8BD6-B5965F6D7EA7}"/>
                  </a:ext>
                </a:extLst>
              </xdr:cNvPr>
              <xdr:cNvGrpSpPr>
                <a:grpSpLocks/>
              </xdr:cNvGrpSpPr>
            </xdr:nvGrpSpPr>
            <xdr:grpSpPr bwMode="auto">
              <a:xfrm>
                <a:off x="4365454" y="8449430"/>
                <a:ext cx="168436" cy="169400"/>
                <a:chOff x="967311" y="8951113"/>
                <a:chExt cx="914400" cy="651143"/>
              </a:xfrm>
            </xdr:grpSpPr>
            <xdr:sp macro="" textlink="">
              <xdr:nvSpPr>
                <xdr:cNvPr id="561" name="Flowchart: Collate 560">
                  <a:extLst>
                    <a:ext uri="{FF2B5EF4-FFF2-40B4-BE49-F238E27FC236}">
                      <a16:creationId xmlns:a16="http://schemas.microsoft.com/office/drawing/2014/main" id="{3FDF70AB-7225-492C-AE35-CCF43E134886}"/>
                    </a:ext>
                  </a:extLst>
                </xdr:cNvPr>
                <xdr:cNvSpPr/>
              </xdr:nvSpPr>
              <xdr:spPr>
                <a:xfrm rot="5400000">
                  <a:off x="1206326" y="8944327"/>
                  <a:ext cx="474399" cy="952450"/>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562" name="Straight Connector 561">
                  <a:extLst>
                    <a:ext uri="{FF2B5EF4-FFF2-40B4-BE49-F238E27FC236}">
                      <a16:creationId xmlns:a16="http://schemas.microsoft.com/office/drawing/2014/main" id="{8631E671-BA01-48F6-A69E-552B5A2299D2}"/>
                    </a:ext>
                  </a:extLst>
                </xdr:cNvPr>
                <xdr:cNvCxnSpPr>
                  <a:stCxn id="561" idx="1"/>
                </xdr:cNvCxnSpPr>
              </xdr:nvCxnSpPr>
              <xdr:spPr>
                <a:xfrm flipH="1" flipV="1">
                  <a:off x="1424477" y="8961966"/>
                  <a:ext cx="0" cy="379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8" name="Group 739">
                <a:extLst>
                  <a:ext uri="{FF2B5EF4-FFF2-40B4-BE49-F238E27FC236}">
                    <a16:creationId xmlns:a16="http://schemas.microsoft.com/office/drawing/2014/main" id="{E51F60ED-07E2-4D0F-9E5B-6B6908E8BCFC}"/>
                  </a:ext>
                </a:extLst>
              </xdr:cNvPr>
              <xdr:cNvGrpSpPr>
                <a:grpSpLocks/>
              </xdr:cNvGrpSpPr>
            </xdr:nvGrpSpPr>
            <xdr:grpSpPr bwMode="auto">
              <a:xfrm>
                <a:off x="4399948" y="8443842"/>
                <a:ext cx="105267" cy="148286"/>
                <a:chOff x="4399948" y="8443842"/>
                <a:chExt cx="105267" cy="148286"/>
              </a:xfrm>
            </xdr:grpSpPr>
            <xdr:cxnSp macro="">
              <xdr:nvCxnSpPr>
                <xdr:cNvPr id="559" name="Straight Connector 558">
                  <a:extLst>
                    <a:ext uri="{FF2B5EF4-FFF2-40B4-BE49-F238E27FC236}">
                      <a16:creationId xmlns:a16="http://schemas.microsoft.com/office/drawing/2014/main" id="{9C53BFE8-7A98-41ED-A4DE-87505CAAB2CD}"/>
                    </a:ext>
                  </a:extLst>
                </xdr:cNvPr>
                <xdr:cNvCxnSpPr/>
              </xdr:nvCxnSpPr>
              <xdr:spPr>
                <a:xfrm flipV="1">
                  <a:off x="4399948" y="8443842"/>
                  <a:ext cx="1052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0" name="Oval 559">
                  <a:extLst>
                    <a:ext uri="{FF2B5EF4-FFF2-40B4-BE49-F238E27FC236}">
                      <a16:creationId xmlns:a16="http://schemas.microsoft.com/office/drawing/2014/main" id="{CA8B6685-43CE-4E2D-B68A-AF235AAA0F88}"/>
                    </a:ext>
                  </a:extLst>
                </xdr:cNvPr>
                <xdr:cNvSpPr/>
              </xdr:nvSpPr>
              <xdr:spPr>
                <a:xfrm>
                  <a:off x="4428613" y="8559216"/>
                  <a:ext cx="42107" cy="32912"/>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sp macro="" textlink="">
        <xdr:nvSpPr>
          <xdr:cNvPr id="553" name="Line 23">
            <a:extLst>
              <a:ext uri="{FF2B5EF4-FFF2-40B4-BE49-F238E27FC236}">
                <a16:creationId xmlns:a16="http://schemas.microsoft.com/office/drawing/2014/main" id="{5BDE854C-A3AB-497D-964A-C0C0EF1C4AEC}"/>
              </a:ext>
            </a:extLst>
          </xdr:cNvPr>
          <xdr:cNvSpPr>
            <a:spLocks noChangeShapeType="1"/>
          </xdr:cNvSpPr>
        </xdr:nvSpPr>
        <xdr:spPr bwMode="auto">
          <a:xfrm flipV="1">
            <a:off x="3067050" y="7934325"/>
            <a:ext cx="285751"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4" name="Oval 553">
            <a:extLst>
              <a:ext uri="{FF2B5EF4-FFF2-40B4-BE49-F238E27FC236}">
                <a16:creationId xmlns:a16="http://schemas.microsoft.com/office/drawing/2014/main" id="{7807A25F-2CC9-45A6-B50D-61BF0FEED50C}"/>
              </a:ext>
            </a:extLst>
          </xdr:cNvPr>
          <xdr:cNvSpPr>
            <a:spLocks noChangeArrowheads="1"/>
          </xdr:cNvSpPr>
        </xdr:nvSpPr>
        <xdr:spPr bwMode="auto">
          <a:xfrm>
            <a:off x="2867025" y="8077200"/>
            <a:ext cx="23045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a:t>
            </a:r>
          </a:p>
        </xdr:txBody>
      </xdr:sp>
    </xdr:grpSp>
    <xdr:clientData/>
  </xdr:twoCellAnchor>
  <xdr:twoCellAnchor>
    <xdr:from>
      <xdr:col>67</xdr:col>
      <xdr:colOff>0</xdr:colOff>
      <xdr:row>14</xdr:row>
      <xdr:rowOff>9525</xdr:rowOff>
    </xdr:from>
    <xdr:to>
      <xdr:col>68</xdr:col>
      <xdr:colOff>57311</xdr:colOff>
      <xdr:row>16</xdr:row>
      <xdr:rowOff>38096</xdr:rowOff>
    </xdr:to>
    <xdr:grpSp>
      <xdr:nvGrpSpPr>
        <xdr:cNvPr id="563" name="Group 562">
          <a:extLst>
            <a:ext uri="{FF2B5EF4-FFF2-40B4-BE49-F238E27FC236}">
              <a16:creationId xmlns:a16="http://schemas.microsoft.com/office/drawing/2014/main" id="{EBB46ABE-F77B-4EAA-B95E-C13DBCF99357}"/>
            </a:ext>
          </a:extLst>
        </xdr:cNvPr>
        <xdr:cNvGrpSpPr/>
      </xdr:nvGrpSpPr>
      <xdr:grpSpPr>
        <a:xfrm rot="5400000">
          <a:off x="7605795" y="1795380"/>
          <a:ext cx="276221" cy="171611"/>
          <a:chOff x="4333876" y="8261897"/>
          <a:chExt cx="962013" cy="1176967"/>
        </a:xfrm>
      </xdr:grpSpPr>
      <xdr:grpSp>
        <xdr:nvGrpSpPr>
          <xdr:cNvPr id="564" name="Group 352">
            <a:extLst>
              <a:ext uri="{FF2B5EF4-FFF2-40B4-BE49-F238E27FC236}">
                <a16:creationId xmlns:a16="http://schemas.microsoft.com/office/drawing/2014/main" id="{BA76DE83-C474-479B-B233-5AACB5C46D5F}"/>
              </a:ext>
            </a:extLst>
          </xdr:cNvPr>
          <xdr:cNvGrpSpPr>
            <a:grpSpLocks/>
          </xdr:cNvGrpSpPr>
        </xdr:nvGrpSpPr>
        <xdr:grpSpPr bwMode="auto">
          <a:xfrm>
            <a:off x="4333876" y="8261897"/>
            <a:ext cx="962013" cy="1176967"/>
            <a:chOff x="3633792" y="7089071"/>
            <a:chExt cx="1671571" cy="783243"/>
          </a:xfrm>
        </xdr:grpSpPr>
        <xdr:grpSp>
          <xdr:nvGrpSpPr>
            <xdr:cNvPr id="566" name="Group 750">
              <a:extLst>
                <a:ext uri="{FF2B5EF4-FFF2-40B4-BE49-F238E27FC236}">
                  <a16:creationId xmlns:a16="http://schemas.microsoft.com/office/drawing/2014/main" id="{ACCE0741-A7C6-4C19-8BE1-67813AA115CD}"/>
                </a:ext>
              </a:extLst>
            </xdr:cNvPr>
            <xdr:cNvGrpSpPr>
              <a:grpSpLocks/>
            </xdr:cNvGrpSpPr>
          </xdr:nvGrpSpPr>
          <xdr:grpSpPr bwMode="auto">
            <a:xfrm rot="-5400000">
              <a:off x="4077956" y="6644907"/>
              <a:ext cx="783243" cy="1671571"/>
              <a:chOff x="4012361" y="6781834"/>
              <a:chExt cx="1351202" cy="2104946"/>
            </a:xfrm>
          </xdr:grpSpPr>
          <xdr:sp macro="" textlink="">
            <xdr:nvSpPr>
              <xdr:cNvPr id="568" name="Rectangle 567">
                <a:extLst>
                  <a:ext uri="{FF2B5EF4-FFF2-40B4-BE49-F238E27FC236}">
                    <a16:creationId xmlns:a16="http://schemas.microsoft.com/office/drawing/2014/main" id="{4247E8CD-42E8-483F-8D04-478EC97E13A1}"/>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69" name="Group 740">
                <a:extLst>
                  <a:ext uri="{FF2B5EF4-FFF2-40B4-BE49-F238E27FC236}">
                    <a16:creationId xmlns:a16="http://schemas.microsoft.com/office/drawing/2014/main" id="{FC2863B5-5E5B-4F51-AF0E-CA45DCD1E5A6}"/>
                  </a:ext>
                </a:extLst>
              </xdr:cNvPr>
              <xdr:cNvGrpSpPr>
                <a:grpSpLocks/>
              </xdr:cNvGrpSpPr>
            </xdr:nvGrpSpPr>
            <xdr:grpSpPr bwMode="auto">
              <a:xfrm rot="5400000">
                <a:off x="4118781" y="6675414"/>
                <a:ext cx="1138361" cy="1351202"/>
                <a:chOff x="4365454" y="8453223"/>
                <a:chExt cx="169162" cy="165585"/>
              </a:xfrm>
            </xdr:grpSpPr>
            <xdr:grpSp>
              <xdr:nvGrpSpPr>
                <xdr:cNvPr id="570" name="Group 160">
                  <a:extLst>
                    <a:ext uri="{FF2B5EF4-FFF2-40B4-BE49-F238E27FC236}">
                      <a16:creationId xmlns:a16="http://schemas.microsoft.com/office/drawing/2014/main" id="{1C2BC5BE-1164-405C-95D0-64279AB53C03}"/>
                    </a:ext>
                  </a:extLst>
                </xdr:cNvPr>
                <xdr:cNvGrpSpPr>
                  <a:grpSpLocks/>
                </xdr:cNvGrpSpPr>
              </xdr:nvGrpSpPr>
              <xdr:grpSpPr bwMode="auto">
                <a:xfrm>
                  <a:off x="4365454" y="8456221"/>
                  <a:ext cx="169162" cy="162587"/>
                  <a:chOff x="967311" y="8977295"/>
                  <a:chExt cx="918341" cy="624961"/>
                </a:xfrm>
              </xdr:grpSpPr>
              <xdr:sp macro="" textlink="">
                <xdr:nvSpPr>
                  <xdr:cNvPr id="574" name="Flowchart: Collate 573">
                    <a:extLst>
                      <a:ext uri="{FF2B5EF4-FFF2-40B4-BE49-F238E27FC236}">
                        <a16:creationId xmlns:a16="http://schemas.microsoft.com/office/drawing/2014/main" id="{C116C3DA-ED5C-4152-8A2E-37ED83E6ABA3}"/>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575" name="Straight Connector 574">
                    <a:extLst>
                      <a:ext uri="{FF2B5EF4-FFF2-40B4-BE49-F238E27FC236}">
                        <a16:creationId xmlns:a16="http://schemas.microsoft.com/office/drawing/2014/main" id="{813A3A63-F481-498C-85E3-202E0D71B972}"/>
                      </a:ext>
                    </a:extLst>
                  </xdr:cNvPr>
                  <xdr:cNvCxnSpPr>
                    <a:stCxn id="573"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71" name="Group 739">
                  <a:extLst>
                    <a:ext uri="{FF2B5EF4-FFF2-40B4-BE49-F238E27FC236}">
                      <a16:creationId xmlns:a16="http://schemas.microsoft.com/office/drawing/2014/main" id="{18F3EE5F-C8B7-4702-A1D5-343CA974DB4C}"/>
                    </a:ext>
                  </a:extLst>
                </xdr:cNvPr>
                <xdr:cNvGrpSpPr>
                  <a:grpSpLocks/>
                </xdr:cNvGrpSpPr>
              </xdr:nvGrpSpPr>
              <xdr:grpSpPr bwMode="auto">
                <a:xfrm>
                  <a:off x="4407744" y="8453223"/>
                  <a:ext cx="84581" cy="123172"/>
                  <a:chOff x="4407744" y="8453223"/>
                  <a:chExt cx="84581" cy="123172"/>
                </a:xfrm>
              </xdr:grpSpPr>
              <xdr:cxnSp macro="">
                <xdr:nvCxnSpPr>
                  <xdr:cNvPr id="572" name="Straight Connector 571">
                    <a:extLst>
                      <a:ext uri="{FF2B5EF4-FFF2-40B4-BE49-F238E27FC236}">
                        <a16:creationId xmlns:a16="http://schemas.microsoft.com/office/drawing/2014/main" id="{9583A329-E27C-473B-86B4-571764B8B055}"/>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3" name="Oval 572">
                    <a:extLst>
                      <a:ext uri="{FF2B5EF4-FFF2-40B4-BE49-F238E27FC236}">
                        <a16:creationId xmlns:a16="http://schemas.microsoft.com/office/drawing/2014/main" id="{42184C60-43DB-4B00-B4AA-E274471A5D86}"/>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567" name="Straight Connector 566">
              <a:extLst>
                <a:ext uri="{FF2B5EF4-FFF2-40B4-BE49-F238E27FC236}">
                  <a16:creationId xmlns:a16="http://schemas.microsoft.com/office/drawing/2014/main" id="{24E246A5-1FE2-42D0-A60F-55ED70090185}"/>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65" name="Straight Connector 564">
            <a:extLst>
              <a:ext uri="{FF2B5EF4-FFF2-40B4-BE49-F238E27FC236}">
                <a16:creationId xmlns:a16="http://schemas.microsoft.com/office/drawing/2014/main" id="{53C676B6-55E7-446C-AF62-043F77533EF6}"/>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85</xdr:col>
      <xdr:colOff>99060</xdr:colOff>
      <xdr:row>17</xdr:row>
      <xdr:rowOff>112059</xdr:rowOff>
    </xdr:from>
    <xdr:to>
      <xdr:col>91</xdr:col>
      <xdr:colOff>76342</xdr:colOff>
      <xdr:row>17</xdr:row>
      <xdr:rowOff>112060</xdr:rowOff>
    </xdr:to>
    <xdr:cxnSp macro="">
      <xdr:nvCxnSpPr>
        <xdr:cNvPr id="3" name="Straight Connector 2">
          <a:extLst>
            <a:ext uri="{FF2B5EF4-FFF2-40B4-BE49-F238E27FC236}">
              <a16:creationId xmlns:a16="http://schemas.microsoft.com/office/drawing/2014/main" id="{B4C5E4FD-2F13-460D-9F5C-32A2A9573CF8}"/>
            </a:ext>
          </a:extLst>
        </xdr:cNvPr>
        <xdr:cNvCxnSpPr/>
      </xdr:nvCxnSpPr>
      <xdr:spPr>
        <a:xfrm>
          <a:off x="9624060" y="2207559"/>
          <a:ext cx="64963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9525</xdr:rowOff>
    </xdr:from>
    <xdr:to>
      <xdr:col>33</xdr:col>
      <xdr:colOff>38100</xdr:colOff>
      <xdr:row>19</xdr:row>
      <xdr:rowOff>38100</xdr:rowOff>
    </xdr:to>
    <xdr:grpSp>
      <xdr:nvGrpSpPr>
        <xdr:cNvPr id="545218" name="Group 355">
          <a:extLst>
            <a:ext uri="{FF2B5EF4-FFF2-40B4-BE49-F238E27FC236}">
              <a16:creationId xmlns:a16="http://schemas.microsoft.com/office/drawing/2014/main" id="{04F5CAF1-DA64-4800-8C73-73F6663EF25B}"/>
            </a:ext>
          </a:extLst>
        </xdr:cNvPr>
        <xdr:cNvGrpSpPr>
          <a:grpSpLocks/>
        </xdr:cNvGrpSpPr>
      </xdr:nvGrpSpPr>
      <xdr:grpSpPr bwMode="auto">
        <a:xfrm>
          <a:off x="333375" y="1371600"/>
          <a:ext cx="3476625" cy="1019175"/>
          <a:chOff x="295275" y="1371600"/>
          <a:chExt cx="3933825" cy="1019175"/>
        </a:xfrm>
      </xdr:grpSpPr>
      <xdr:sp macro="" textlink="">
        <xdr:nvSpPr>
          <xdr:cNvPr id="545480" name="Freeform 14">
            <a:extLst>
              <a:ext uri="{FF2B5EF4-FFF2-40B4-BE49-F238E27FC236}">
                <a16:creationId xmlns:a16="http://schemas.microsoft.com/office/drawing/2014/main" id="{F4196204-6B10-4B79-B754-6936C9705B5D}"/>
              </a:ext>
            </a:extLst>
          </xdr:cNvPr>
          <xdr:cNvSpPr>
            <a:spLocks/>
          </xdr:cNvSpPr>
        </xdr:nvSpPr>
        <xdr:spPr bwMode="auto">
          <a:xfrm>
            <a:off x="3429000" y="181927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81" name="Freeform 15">
            <a:extLst>
              <a:ext uri="{FF2B5EF4-FFF2-40B4-BE49-F238E27FC236}">
                <a16:creationId xmlns:a16="http://schemas.microsoft.com/office/drawing/2014/main" id="{4A05D52F-0204-4FF7-8858-4A4F82A93ABB}"/>
              </a:ext>
            </a:extLst>
          </xdr:cNvPr>
          <xdr:cNvSpPr>
            <a:spLocks/>
          </xdr:cNvSpPr>
        </xdr:nvSpPr>
        <xdr:spPr bwMode="auto">
          <a:xfrm>
            <a:off x="3457575" y="1943100"/>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82" name="Line 16">
            <a:extLst>
              <a:ext uri="{FF2B5EF4-FFF2-40B4-BE49-F238E27FC236}">
                <a16:creationId xmlns:a16="http://schemas.microsoft.com/office/drawing/2014/main" id="{3DB1A9BB-6CE5-40B2-8E3C-B3EF36566D1D}"/>
              </a:ext>
            </a:extLst>
          </xdr:cNvPr>
          <xdr:cNvSpPr>
            <a:spLocks noChangeShapeType="1"/>
          </xdr:cNvSpPr>
        </xdr:nvSpPr>
        <xdr:spPr bwMode="auto">
          <a:xfrm>
            <a:off x="3552825" y="22288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83" name="Line 21">
            <a:extLst>
              <a:ext uri="{FF2B5EF4-FFF2-40B4-BE49-F238E27FC236}">
                <a16:creationId xmlns:a16="http://schemas.microsoft.com/office/drawing/2014/main" id="{09BCE9A6-E95F-4A60-BBEE-F18EDC7052D2}"/>
              </a:ext>
            </a:extLst>
          </xdr:cNvPr>
          <xdr:cNvSpPr>
            <a:spLocks noChangeShapeType="1"/>
          </xdr:cNvSpPr>
        </xdr:nvSpPr>
        <xdr:spPr bwMode="auto">
          <a:xfrm>
            <a:off x="3533776" y="1981200"/>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5484" name="Group 350">
            <a:extLst>
              <a:ext uri="{FF2B5EF4-FFF2-40B4-BE49-F238E27FC236}">
                <a16:creationId xmlns:a16="http://schemas.microsoft.com/office/drawing/2014/main" id="{71D2A467-3843-4226-A37F-246167CF9671}"/>
              </a:ext>
            </a:extLst>
          </xdr:cNvPr>
          <xdr:cNvGrpSpPr>
            <a:grpSpLocks/>
          </xdr:cNvGrpSpPr>
        </xdr:nvGrpSpPr>
        <xdr:grpSpPr bwMode="auto">
          <a:xfrm>
            <a:off x="295275" y="1371600"/>
            <a:ext cx="3136282" cy="857250"/>
            <a:chOff x="703791" y="844550"/>
            <a:chExt cx="3136282" cy="857250"/>
          </a:xfrm>
        </xdr:grpSpPr>
        <xdr:grpSp>
          <xdr:nvGrpSpPr>
            <xdr:cNvPr id="545485" name="Group 615">
              <a:extLst>
                <a:ext uri="{FF2B5EF4-FFF2-40B4-BE49-F238E27FC236}">
                  <a16:creationId xmlns:a16="http://schemas.microsoft.com/office/drawing/2014/main" id="{06539D7C-BEC0-4C95-977E-345BAFCA51C4}"/>
                </a:ext>
              </a:extLst>
            </xdr:cNvPr>
            <xdr:cNvGrpSpPr>
              <a:grpSpLocks/>
            </xdr:cNvGrpSpPr>
          </xdr:nvGrpSpPr>
          <xdr:grpSpPr bwMode="auto">
            <a:xfrm>
              <a:off x="1608667" y="844550"/>
              <a:ext cx="722542" cy="615950"/>
              <a:chOff x="1608667" y="844550"/>
              <a:chExt cx="722542" cy="615950"/>
            </a:xfrm>
          </xdr:grpSpPr>
          <xdr:sp macro="" textlink="">
            <xdr:nvSpPr>
              <xdr:cNvPr id="12" name="Oval 22">
                <a:extLst>
                  <a:ext uri="{FF2B5EF4-FFF2-40B4-BE49-F238E27FC236}">
                    <a16:creationId xmlns:a16="http://schemas.microsoft.com/office/drawing/2014/main" id="{8E0BAC5F-DF88-41B6-948C-D1982AE0EB21}"/>
                  </a:ext>
                </a:extLst>
              </xdr:cNvPr>
              <xdr:cNvSpPr>
                <a:spLocks noChangeArrowheads="1"/>
              </xdr:cNvSpPr>
            </xdr:nvSpPr>
            <xdr:spPr bwMode="auto">
              <a:xfrm>
                <a:off x="2094102" y="844550"/>
                <a:ext cx="237107"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a:t>
                </a:r>
              </a:p>
            </xdr:txBody>
          </xdr:sp>
          <xdr:sp macro="" textlink="">
            <xdr:nvSpPr>
              <xdr:cNvPr id="545488" name="Line 28">
                <a:extLst>
                  <a:ext uri="{FF2B5EF4-FFF2-40B4-BE49-F238E27FC236}">
                    <a16:creationId xmlns:a16="http://schemas.microsoft.com/office/drawing/2014/main" id="{95828825-238E-42E7-B514-61B2204CA1C7}"/>
                  </a:ext>
                </a:extLst>
              </xdr:cNvPr>
              <xdr:cNvSpPr>
                <a:spLocks noChangeShapeType="1"/>
              </xdr:cNvSpPr>
            </xdr:nvSpPr>
            <xdr:spPr bwMode="auto">
              <a:xfrm flipH="1">
                <a:off x="1608667" y="1040342"/>
                <a:ext cx="524933" cy="4201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 name="Rectangle 10">
              <a:extLst>
                <a:ext uri="{FF2B5EF4-FFF2-40B4-BE49-F238E27FC236}">
                  <a16:creationId xmlns:a16="http://schemas.microsoft.com/office/drawing/2014/main" id="{32DF4950-D647-4A4C-AF82-9F3D7916D67A}"/>
                </a:ext>
              </a:extLst>
            </xdr:cNvPr>
            <xdr:cNvSpPr/>
          </xdr:nvSpPr>
          <xdr:spPr>
            <a:xfrm>
              <a:off x="703791" y="1463675"/>
              <a:ext cx="3136282"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clientData/>
  </xdr:twoCellAnchor>
  <xdr:twoCellAnchor>
    <xdr:from>
      <xdr:col>91</xdr:col>
      <xdr:colOff>76200</xdr:colOff>
      <xdr:row>15</xdr:row>
      <xdr:rowOff>19050</xdr:rowOff>
    </xdr:from>
    <xdr:to>
      <xdr:col>92</xdr:col>
      <xdr:colOff>38100</xdr:colOff>
      <xdr:row>18</xdr:row>
      <xdr:rowOff>95250</xdr:rowOff>
    </xdr:to>
    <xdr:sp macro="" textlink="">
      <xdr:nvSpPr>
        <xdr:cNvPr id="545219" name="Freeform 275">
          <a:extLst>
            <a:ext uri="{FF2B5EF4-FFF2-40B4-BE49-F238E27FC236}">
              <a16:creationId xmlns:a16="http://schemas.microsoft.com/office/drawing/2014/main" id="{BA372B78-5EF0-4095-BD26-24443844CB36}"/>
            </a:ext>
          </a:extLst>
        </xdr:cNvPr>
        <xdr:cNvSpPr>
          <a:spLocks/>
        </xdr:cNvSpPr>
      </xdr:nvSpPr>
      <xdr:spPr bwMode="auto">
        <a:xfrm>
          <a:off x="10477500" y="187642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93</xdr:col>
      <xdr:colOff>47625</xdr:colOff>
      <xdr:row>16</xdr:row>
      <xdr:rowOff>123825</xdr:rowOff>
    </xdr:from>
    <xdr:to>
      <xdr:col>105</xdr:col>
      <xdr:colOff>47625</xdr:colOff>
      <xdr:row>17</xdr:row>
      <xdr:rowOff>0</xdr:rowOff>
    </xdr:to>
    <xdr:sp macro="" textlink="">
      <xdr:nvSpPr>
        <xdr:cNvPr id="545220" name="Line 278">
          <a:extLst>
            <a:ext uri="{FF2B5EF4-FFF2-40B4-BE49-F238E27FC236}">
              <a16:creationId xmlns:a16="http://schemas.microsoft.com/office/drawing/2014/main" id="{D7665DE4-02AD-47FF-BA58-41A25C07B0D3}"/>
            </a:ext>
          </a:extLst>
        </xdr:cNvPr>
        <xdr:cNvSpPr>
          <a:spLocks noChangeShapeType="1"/>
        </xdr:cNvSpPr>
      </xdr:nvSpPr>
      <xdr:spPr bwMode="auto">
        <a:xfrm>
          <a:off x="10677525" y="2105025"/>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95250</xdr:colOff>
      <xdr:row>44</xdr:row>
      <xdr:rowOff>0</xdr:rowOff>
    </xdr:from>
    <xdr:to>
      <xdr:col>10</xdr:col>
      <xdr:colOff>47625</xdr:colOff>
      <xdr:row>50</xdr:row>
      <xdr:rowOff>0</xdr:rowOff>
    </xdr:to>
    <xdr:grpSp>
      <xdr:nvGrpSpPr>
        <xdr:cNvPr id="545221" name="Group 320">
          <a:extLst>
            <a:ext uri="{FF2B5EF4-FFF2-40B4-BE49-F238E27FC236}">
              <a16:creationId xmlns:a16="http://schemas.microsoft.com/office/drawing/2014/main" id="{DC7C8D48-28B4-47D9-ACF3-AB509F4F6710}"/>
            </a:ext>
          </a:extLst>
        </xdr:cNvPr>
        <xdr:cNvGrpSpPr>
          <a:grpSpLocks/>
        </xdr:cNvGrpSpPr>
      </xdr:nvGrpSpPr>
      <xdr:grpSpPr bwMode="auto">
        <a:xfrm>
          <a:off x="95250" y="5448300"/>
          <a:ext cx="1095375" cy="742950"/>
          <a:chOff x="4905375" y="4581525"/>
          <a:chExt cx="1095375" cy="742950"/>
        </a:xfrm>
      </xdr:grpSpPr>
      <xdr:sp macro="" textlink="">
        <xdr:nvSpPr>
          <xdr:cNvPr id="545471" name="Line 4">
            <a:extLst>
              <a:ext uri="{FF2B5EF4-FFF2-40B4-BE49-F238E27FC236}">
                <a16:creationId xmlns:a16="http://schemas.microsoft.com/office/drawing/2014/main" id="{5B51D46A-2907-480E-8425-4CF33192A8E5}"/>
              </a:ext>
            </a:extLst>
          </xdr:cNvPr>
          <xdr:cNvSpPr>
            <a:spLocks noChangeShapeType="1"/>
          </xdr:cNvSpPr>
        </xdr:nvSpPr>
        <xdr:spPr bwMode="auto">
          <a:xfrm flipH="1">
            <a:off x="5724524" y="45910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5472" name="Group 295">
            <a:extLst>
              <a:ext uri="{FF2B5EF4-FFF2-40B4-BE49-F238E27FC236}">
                <a16:creationId xmlns:a16="http://schemas.microsoft.com/office/drawing/2014/main" id="{A2612B05-BE83-403C-AA4E-6108C49423E8}"/>
              </a:ext>
            </a:extLst>
          </xdr:cNvPr>
          <xdr:cNvGrpSpPr>
            <a:grpSpLocks/>
          </xdr:cNvGrpSpPr>
        </xdr:nvGrpSpPr>
        <xdr:grpSpPr bwMode="auto">
          <a:xfrm>
            <a:off x="4905375" y="4581525"/>
            <a:ext cx="809625" cy="742950"/>
            <a:chOff x="4838700" y="5019675"/>
            <a:chExt cx="809625" cy="742950"/>
          </a:xfrm>
        </xdr:grpSpPr>
        <xdr:grpSp>
          <xdr:nvGrpSpPr>
            <xdr:cNvPr id="545476" name="Group 294">
              <a:extLst>
                <a:ext uri="{FF2B5EF4-FFF2-40B4-BE49-F238E27FC236}">
                  <a16:creationId xmlns:a16="http://schemas.microsoft.com/office/drawing/2014/main" id="{F81D7438-060A-4663-9465-CE3AF6B2E106}"/>
                </a:ext>
              </a:extLst>
            </xdr:cNvPr>
            <xdr:cNvGrpSpPr>
              <a:grpSpLocks/>
            </xdr:cNvGrpSpPr>
          </xdr:nvGrpSpPr>
          <xdr:grpSpPr bwMode="auto">
            <a:xfrm>
              <a:off x="4838700" y="5305425"/>
              <a:ext cx="685800" cy="457200"/>
              <a:chOff x="4838700" y="5305425"/>
              <a:chExt cx="685800" cy="457200"/>
            </a:xfrm>
          </xdr:grpSpPr>
          <xdr:sp macro="" textlink="">
            <xdr:nvSpPr>
              <xdr:cNvPr id="26" name="Oval 25">
                <a:extLst>
                  <a:ext uri="{FF2B5EF4-FFF2-40B4-BE49-F238E27FC236}">
                    <a16:creationId xmlns:a16="http://schemas.microsoft.com/office/drawing/2014/main" id="{5D678B48-8DF0-43A3-82A6-91E2FECB2A64}"/>
                  </a:ext>
                </a:extLst>
              </xdr:cNvPr>
              <xdr:cNvSpPr>
                <a:spLocks noChangeArrowheads="1"/>
              </xdr:cNvSpPr>
            </xdr:nvSpPr>
            <xdr:spPr bwMode="auto">
              <a:xfrm>
                <a:off x="4838700" y="5524500"/>
                <a:ext cx="22860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B</a:t>
                </a:r>
              </a:p>
            </xdr:txBody>
          </xdr:sp>
          <xdr:sp macro="" textlink="">
            <xdr:nvSpPr>
              <xdr:cNvPr id="545479" name="Line 24">
                <a:extLst>
                  <a:ext uri="{FF2B5EF4-FFF2-40B4-BE49-F238E27FC236}">
                    <a16:creationId xmlns:a16="http://schemas.microsoft.com/office/drawing/2014/main" id="{6C068B3F-D2E1-47D6-B9E7-664D10E12923}"/>
                  </a:ext>
                </a:extLst>
              </xdr:cNvPr>
              <xdr:cNvSpPr>
                <a:spLocks noChangeShapeType="1"/>
              </xdr:cNvSpPr>
            </xdr:nvSpPr>
            <xdr:spPr bwMode="auto">
              <a:xfrm flipV="1">
                <a:off x="5067300" y="5305425"/>
                <a:ext cx="4572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45477" name="Rectangle 77" descr="Wide upward diagonal">
              <a:extLst>
                <a:ext uri="{FF2B5EF4-FFF2-40B4-BE49-F238E27FC236}">
                  <a16:creationId xmlns:a16="http://schemas.microsoft.com/office/drawing/2014/main" id="{83EA3C7B-A96D-4947-ABF4-9DD90A0D0729}"/>
                </a:ext>
              </a:extLst>
            </xdr:cNvPr>
            <xdr:cNvSpPr>
              <a:spLocks noChangeArrowheads="1"/>
            </xdr:cNvSpPr>
          </xdr:nvSpPr>
          <xdr:spPr bwMode="auto">
            <a:xfrm>
              <a:off x="5534025" y="5019675"/>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grpSp>
      <xdr:sp macro="" textlink="">
        <xdr:nvSpPr>
          <xdr:cNvPr id="545473" name="Line 170">
            <a:extLst>
              <a:ext uri="{FF2B5EF4-FFF2-40B4-BE49-F238E27FC236}">
                <a16:creationId xmlns:a16="http://schemas.microsoft.com/office/drawing/2014/main" id="{C919EBBE-C0C1-4DF6-9566-7EEDCFE0BE85}"/>
              </a:ext>
            </a:extLst>
          </xdr:cNvPr>
          <xdr:cNvSpPr>
            <a:spLocks noChangeShapeType="1"/>
          </xdr:cNvSpPr>
        </xdr:nvSpPr>
        <xdr:spPr bwMode="auto">
          <a:xfrm flipV="1">
            <a:off x="5943600" y="4591050"/>
            <a:ext cx="0" cy="704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5474" name="Line 4">
            <a:extLst>
              <a:ext uri="{FF2B5EF4-FFF2-40B4-BE49-F238E27FC236}">
                <a16:creationId xmlns:a16="http://schemas.microsoft.com/office/drawing/2014/main" id="{FAAC0C0B-84EC-475E-B423-CFFC4073B34D}"/>
              </a:ext>
            </a:extLst>
          </xdr:cNvPr>
          <xdr:cNvSpPr>
            <a:spLocks noChangeShapeType="1"/>
          </xdr:cNvSpPr>
        </xdr:nvSpPr>
        <xdr:spPr bwMode="auto">
          <a:xfrm flipH="1">
            <a:off x="5724525" y="5286375"/>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TextBox 22">
            <a:extLst>
              <a:ext uri="{FF2B5EF4-FFF2-40B4-BE49-F238E27FC236}">
                <a16:creationId xmlns:a16="http://schemas.microsoft.com/office/drawing/2014/main" id="{ABEDD1C3-2EF3-4A94-ABA2-037D6F8336C3}"/>
              </a:ext>
            </a:extLst>
          </xdr:cNvPr>
          <xdr:cNvSpPr txBox="1"/>
        </xdr:nvSpPr>
        <xdr:spPr>
          <a:xfrm rot="16200000">
            <a:off x="5529263" y="4843462"/>
            <a:ext cx="57150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300 mm</a:t>
            </a:r>
          </a:p>
        </xdr:txBody>
      </xdr:sp>
    </xdr:grpSp>
    <xdr:clientData/>
  </xdr:twoCellAnchor>
  <xdr:twoCellAnchor>
    <xdr:from>
      <xdr:col>30</xdr:col>
      <xdr:colOff>0</xdr:colOff>
      <xdr:row>44</xdr:row>
      <xdr:rowOff>0</xdr:rowOff>
    </xdr:from>
    <xdr:to>
      <xdr:col>31</xdr:col>
      <xdr:colOff>0</xdr:colOff>
      <xdr:row>49</xdr:row>
      <xdr:rowOff>85725</xdr:rowOff>
    </xdr:to>
    <xdr:sp macro="" textlink="">
      <xdr:nvSpPr>
        <xdr:cNvPr id="545222" name="Rectangle 77" descr="Wide upward diagonal">
          <a:extLst>
            <a:ext uri="{FF2B5EF4-FFF2-40B4-BE49-F238E27FC236}">
              <a16:creationId xmlns:a16="http://schemas.microsoft.com/office/drawing/2014/main" id="{EA9EE1AA-66B6-4F16-B147-D5ACB6CF336B}"/>
            </a:ext>
          </a:extLst>
        </xdr:cNvPr>
        <xdr:cNvSpPr>
          <a:spLocks noChangeArrowheads="1"/>
        </xdr:cNvSpPr>
      </xdr:nvSpPr>
      <xdr:spPr bwMode="auto">
        <a:xfrm>
          <a:off x="3429000" y="5448300"/>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26</xdr:col>
      <xdr:colOff>114300</xdr:colOff>
      <xdr:row>28</xdr:row>
      <xdr:rowOff>0</xdr:rowOff>
    </xdr:from>
    <xdr:to>
      <xdr:col>27</xdr:col>
      <xdr:colOff>0</xdr:colOff>
      <xdr:row>54</xdr:row>
      <xdr:rowOff>123825</xdr:rowOff>
    </xdr:to>
    <xdr:sp macro="" textlink="">
      <xdr:nvSpPr>
        <xdr:cNvPr id="545223" name="Line 558">
          <a:extLst>
            <a:ext uri="{FF2B5EF4-FFF2-40B4-BE49-F238E27FC236}">
              <a16:creationId xmlns:a16="http://schemas.microsoft.com/office/drawing/2014/main" id="{CE8031D9-26EB-4008-A5F9-74F47BFCE227}"/>
            </a:ext>
          </a:extLst>
        </xdr:cNvPr>
        <xdr:cNvSpPr>
          <a:spLocks noChangeShapeType="1"/>
        </xdr:cNvSpPr>
      </xdr:nvSpPr>
      <xdr:spPr bwMode="auto">
        <a:xfrm flipV="1">
          <a:off x="3086100" y="3467100"/>
          <a:ext cx="0" cy="33432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95250</xdr:colOff>
      <xdr:row>28</xdr:row>
      <xdr:rowOff>0</xdr:rowOff>
    </xdr:from>
    <xdr:to>
      <xdr:col>29</xdr:col>
      <xdr:colOff>0</xdr:colOff>
      <xdr:row>28</xdr:row>
      <xdr:rowOff>0</xdr:rowOff>
    </xdr:to>
    <xdr:sp macro="" textlink="">
      <xdr:nvSpPr>
        <xdr:cNvPr id="545224" name="Line 156">
          <a:extLst>
            <a:ext uri="{FF2B5EF4-FFF2-40B4-BE49-F238E27FC236}">
              <a16:creationId xmlns:a16="http://schemas.microsoft.com/office/drawing/2014/main" id="{AD3A23DE-1EF5-4FDD-9AB6-31F76FE82569}"/>
            </a:ext>
          </a:extLst>
        </xdr:cNvPr>
        <xdr:cNvSpPr>
          <a:spLocks noChangeShapeType="1"/>
        </xdr:cNvSpPr>
      </xdr:nvSpPr>
      <xdr:spPr bwMode="auto">
        <a:xfrm flipH="1">
          <a:off x="2952750" y="346710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55</xdr:row>
      <xdr:rowOff>0</xdr:rowOff>
    </xdr:from>
    <xdr:to>
      <xdr:col>29</xdr:col>
      <xdr:colOff>57150</xdr:colOff>
      <xdr:row>55</xdr:row>
      <xdr:rowOff>0</xdr:rowOff>
    </xdr:to>
    <xdr:sp macro="" textlink="">
      <xdr:nvSpPr>
        <xdr:cNvPr id="545225" name="Line 156">
          <a:extLst>
            <a:ext uri="{FF2B5EF4-FFF2-40B4-BE49-F238E27FC236}">
              <a16:creationId xmlns:a16="http://schemas.microsoft.com/office/drawing/2014/main" id="{5A6A24FF-C537-4F4A-A643-75DA75454DD9}"/>
            </a:ext>
          </a:extLst>
        </xdr:cNvPr>
        <xdr:cNvSpPr>
          <a:spLocks noChangeShapeType="1"/>
        </xdr:cNvSpPr>
      </xdr:nvSpPr>
      <xdr:spPr bwMode="auto">
        <a:xfrm flipH="1">
          <a:off x="3009900" y="68103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xdr:row>
      <xdr:rowOff>28575</xdr:rowOff>
    </xdr:from>
    <xdr:to>
      <xdr:col>27</xdr:col>
      <xdr:colOff>0</xdr:colOff>
      <xdr:row>27</xdr:row>
      <xdr:rowOff>57150</xdr:rowOff>
    </xdr:to>
    <xdr:sp macro="" textlink="">
      <xdr:nvSpPr>
        <xdr:cNvPr id="545226" name="Line 161">
          <a:extLst>
            <a:ext uri="{FF2B5EF4-FFF2-40B4-BE49-F238E27FC236}">
              <a16:creationId xmlns:a16="http://schemas.microsoft.com/office/drawing/2014/main" id="{C4BC6F6F-45B0-43B0-A6C5-A8DEFD75CB70}"/>
            </a:ext>
          </a:extLst>
        </xdr:cNvPr>
        <xdr:cNvSpPr>
          <a:spLocks noChangeShapeType="1"/>
        </xdr:cNvSpPr>
      </xdr:nvSpPr>
      <xdr:spPr bwMode="auto">
        <a:xfrm flipV="1">
          <a:off x="3086100" y="2752725"/>
          <a:ext cx="0" cy="6477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47625</xdr:colOff>
      <xdr:row>22</xdr:row>
      <xdr:rowOff>38100</xdr:rowOff>
    </xdr:from>
    <xdr:to>
      <xdr:col>29</xdr:col>
      <xdr:colOff>66675</xdr:colOff>
      <xdr:row>22</xdr:row>
      <xdr:rowOff>38100</xdr:rowOff>
    </xdr:to>
    <xdr:sp macro="" textlink="">
      <xdr:nvSpPr>
        <xdr:cNvPr id="545227" name="Line 156">
          <a:extLst>
            <a:ext uri="{FF2B5EF4-FFF2-40B4-BE49-F238E27FC236}">
              <a16:creationId xmlns:a16="http://schemas.microsoft.com/office/drawing/2014/main" id="{A4EE5D40-0448-4169-AD2D-88A13855DDF0}"/>
            </a:ext>
          </a:extLst>
        </xdr:cNvPr>
        <xdr:cNvSpPr>
          <a:spLocks noChangeShapeType="1"/>
        </xdr:cNvSpPr>
      </xdr:nvSpPr>
      <xdr:spPr bwMode="auto">
        <a:xfrm flipH="1">
          <a:off x="3019425" y="27622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38100</xdr:rowOff>
    </xdr:from>
    <xdr:to>
      <xdr:col>28</xdr:col>
      <xdr:colOff>85725</xdr:colOff>
      <xdr:row>27</xdr:row>
      <xdr:rowOff>38100</xdr:rowOff>
    </xdr:to>
    <xdr:sp macro="" textlink="">
      <xdr:nvSpPr>
        <xdr:cNvPr id="545228" name="Line 156">
          <a:extLst>
            <a:ext uri="{FF2B5EF4-FFF2-40B4-BE49-F238E27FC236}">
              <a16:creationId xmlns:a16="http://schemas.microsoft.com/office/drawing/2014/main" id="{93AC6BAA-95CC-4C7F-AFD0-81F4B8DDBB14}"/>
            </a:ext>
          </a:extLst>
        </xdr:cNvPr>
        <xdr:cNvSpPr>
          <a:spLocks noChangeShapeType="1"/>
        </xdr:cNvSpPr>
      </xdr:nvSpPr>
      <xdr:spPr bwMode="auto">
        <a:xfrm flipH="1">
          <a:off x="2924175" y="33813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9525</xdr:colOff>
      <xdr:row>15</xdr:row>
      <xdr:rowOff>112058</xdr:rowOff>
    </xdr:from>
    <xdr:to>
      <xdr:col>92</xdr:col>
      <xdr:colOff>47625</xdr:colOff>
      <xdr:row>15</xdr:row>
      <xdr:rowOff>112059</xdr:rowOff>
    </xdr:to>
    <xdr:cxnSp macro="">
      <xdr:nvCxnSpPr>
        <xdr:cNvPr id="37" name="Straight Connector 36">
          <a:extLst>
            <a:ext uri="{FF2B5EF4-FFF2-40B4-BE49-F238E27FC236}">
              <a16:creationId xmlns:a16="http://schemas.microsoft.com/office/drawing/2014/main" id="{849A75C2-BEB3-4BE0-8D55-F44C11C5DDCB}"/>
            </a:ext>
          </a:extLst>
        </xdr:cNvPr>
        <xdr:cNvCxnSpPr/>
      </xdr:nvCxnSpPr>
      <xdr:spPr>
        <a:xfrm>
          <a:off x="9646584" y="1961029"/>
          <a:ext cx="710453"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17</xdr:row>
      <xdr:rowOff>0</xdr:rowOff>
    </xdr:from>
    <xdr:to>
      <xdr:col>12</xdr:col>
      <xdr:colOff>28575</xdr:colOff>
      <xdr:row>55</xdr:row>
      <xdr:rowOff>66675</xdr:rowOff>
    </xdr:to>
    <xdr:grpSp>
      <xdr:nvGrpSpPr>
        <xdr:cNvPr id="545230" name="Group 329">
          <a:extLst>
            <a:ext uri="{FF2B5EF4-FFF2-40B4-BE49-F238E27FC236}">
              <a16:creationId xmlns:a16="http://schemas.microsoft.com/office/drawing/2014/main" id="{6A12C877-AE7D-4520-8282-8776CAB1A9FC}"/>
            </a:ext>
          </a:extLst>
        </xdr:cNvPr>
        <xdr:cNvGrpSpPr>
          <a:grpSpLocks/>
        </xdr:cNvGrpSpPr>
      </xdr:nvGrpSpPr>
      <xdr:grpSpPr bwMode="auto">
        <a:xfrm>
          <a:off x="285750" y="2105025"/>
          <a:ext cx="1114425" cy="4772025"/>
          <a:chOff x="1857375" y="26660475"/>
          <a:chExt cx="1114425" cy="4772025"/>
        </a:xfrm>
      </xdr:grpSpPr>
      <xdr:sp macro="" textlink="">
        <xdr:nvSpPr>
          <xdr:cNvPr id="40" name="Oval 18">
            <a:extLst>
              <a:ext uri="{FF2B5EF4-FFF2-40B4-BE49-F238E27FC236}">
                <a16:creationId xmlns:a16="http://schemas.microsoft.com/office/drawing/2014/main" id="{677025DD-6E83-4681-93DE-7DBA74786578}"/>
              </a:ext>
            </a:extLst>
          </xdr:cNvPr>
          <xdr:cNvSpPr>
            <a:spLocks noChangeArrowheads="1"/>
          </xdr:cNvSpPr>
        </xdr:nvSpPr>
        <xdr:spPr bwMode="auto">
          <a:xfrm>
            <a:off x="1857375" y="3110865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A</a:t>
            </a:r>
          </a:p>
        </xdr:txBody>
      </xdr:sp>
      <xdr:grpSp>
        <xdr:nvGrpSpPr>
          <xdr:cNvPr id="545456" name="Group 357">
            <a:extLst>
              <a:ext uri="{FF2B5EF4-FFF2-40B4-BE49-F238E27FC236}">
                <a16:creationId xmlns:a16="http://schemas.microsoft.com/office/drawing/2014/main" id="{CE4FB245-0D9F-4ED0-8EE5-7D0C901EBCCA}"/>
              </a:ext>
            </a:extLst>
          </xdr:cNvPr>
          <xdr:cNvGrpSpPr>
            <a:grpSpLocks/>
          </xdr:cNvGrpSpPr>
        </xdr:nvGrpSpPr>
        <xdr:grpSpPr bwMode="auto">
          <a:xfrm>
            <a:off x="2076449" y="26660466"/>
            <a:ext cx="895351" cy="4772008"/>
            <a:chOff x="2076449" y="26660466"/>
            <a:chExt cx="895351" cy="4772008"/>
          </a:xfrm>
        </xdr:grpSpPr>
        <xdr:grpSp>
          <xdr:nvGrpSpPr>
            <xdr:cNvPr id="545457" name="Group 106">
              <a:extLst>
                <a:ext uri="{FF2B5EF4-FFF2-40B4-BE49-F238E27FC236}">
                  <a16:creationId xmlns:a16="http://schemas.microsoft.com/office/drawing/2014/main" id="{82EDC2B9-822C-45A1-95C3-BE3A6EB540BD}"/>
                </a:ext>
              </a:extLst>
            </xdr:cNvPr>
            <xdr:cNvGrpSpPr>
              <a:grpSpLocks/>
            </xdr:cNvGrpSpPr>
          </xdr:nvGrpSpPr>
          <xdr:grpSpPr bwMode="auto">
            <a:xfrm>
              <a:off x="2286000" y="26660466"/>
              <a:ext cx="276225" cy="4772008"/>
              <a:chOff x="2337025" y="1966228"/>
              <a:chExt cx="269421" cy="4692485"/>
            </a:xfrm>
          </xdr:grpSpPr>
          <xdr:grpSp>
            <xdr:nvGrpSpPr>
              <xdr:cNvPr id="545461" name="Group 208">
                <a:extLst>
                  <a:ext uri="{FF2B5EF4-FFF2-40B4-BE49-F238E27FC236}">
                    <a16:creationId xmlns:a16="http://schemas.microsoft.com/office/drawing/2014/main" id="{2B98E7C4-A6C5-4070-8A81-CB035821B6F9}"/>
                  </a:ext>
                </a:extLst>
              </xdr:cNvPr>
              <xdr:cNvGrpSpPr>
                <a:grpSpLocks/>
              </xdr:cNvGrpSpPr>
            </xdr:nvGrpSpPr>
            <xdr:grpSpPr bwMode="auto">
              <a:xfrm>
                <a:off x="2337025" y="1966228"/>
                <a:ext cx="269421" cy="4692485"/>
                <a:chOff x="847727" y="1618965"/>
                <a:chExt cx="269422" cy="4774142"/>
              </a:xfrm>
            </xdr:grpSpPr>
            <xdr:sp macro="" textlink="">
              <xdr:nvSpPr>
                <xdr:cNvPr id="545463" name="Freeform 78">
                  <a:extLst>
                    <a:ext uri="{FF2B5EF4-FFF2-40B4-BE49-F238E27FC236}">
                      <a16:creationId xmlns:a16="http://schemas.microsoft.com/office/drawing/2014/main" id="{8BF2FC6E-D32F-4484-A7E5-BE36958F0877}"/>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64" name="Arc 84">
                  <a:extLst>
                    <a:ext uri="{FF2B5EF4-FFF2-40B4-BE49-F238E27FC236}">
                      <a16:creationId xmlns:a16="http://schemas.microsoft.com/office/drawing/2014/main" id="{C81E45DB-774E-4B9F-9C32-8FB8F105B3DC}"/>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65" name="Arc 86">
                  <a:extLst>
                    <a:ext uri="{FF2B5EF4-FFF2-40B4-BE49-F238E27FC236}">
                      <a16:creationId xmlns:a16="http://schemas.microsoft.com/office/drawing/2014/main" id="{47140DCC-B685-4E8E-9768-CA6EF4CAB2F3}"/>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66" name="Line 75">
                  <a:extLst>
                    <a:ext uri="{FF2B5EF4-FFF2-40B4-BE49-F238E27FC236}">
                      <a16:creationId xmlns:a16="http://schemas.microsoft.com/office/drawing/2014/main" id="{EC67A1E6-4351-4EA0-9944-32D41D6BE329}"/>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67" name="Line 76">
                  <a:extLst>
                    <a:ext uri="{FF2B5EF4-FFF2-40B4-BE49-F238E27FC236}">
                      <a16:creationId xmlns:a16="http://schemas.microsoft.com/office/drawing/2014/main" id="{D90EDE3F-1584-4171-9AD4-034F62B911CD}"/>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68" name="Arc 85">
                  <a:extLst>
                    <a:ext uri="{FF2B5EF4-FFF2-40B4-BE49-F238E27FC236}">
                      <a16:creationId xmlns:a16="http://schemas.microsoft.com/office/drawing/2014/main" id="{251BC853-67CC-47D7-A6ED-CCB976C277F4}"/>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69" name="Arc 87">
                  <a:extLst>
                    <a:ext uri="{FF2B5EF4-FFF2-40B4-BE49-F238E27FC236}">
                      <a16:creationId xmlns:a16="http://schemas.microsoft.com/office/drawing/2014/main" id="{D99A4ACE-C603-452A-A803-DFFF6D9C2F5A}"/>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70" name="Line 88">
                  <a:extLst>
                    <a:ext uri="{FF2B5EF4-FFF2-40B4-BE49-F238E27FC236}">
                      <a16:creationId xmlns:a16="http://schemas.microsoft.com/office/drawing/2014/main" id="{50CFB88B-05AF-4A94-B8EC-BE35C02CBD3C}"/>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7" name="Rectangle 46">
                <a:extLst>
                  <a:ext uri="{FF2B5EF4-FFF2-40B4-BE49-F238E27FC236}">
                    <a16:creationId xmlns:a16="http://schemas.microsoft.com/office/drawing/2014/main" id="{111C9E6E-61DC-4B43-AFD9-092B16DA51F4}"/>
                  </a:ext>
                </a:extLst>
              </xdr:cNvPr>
              <xdr:cNvSpPr/>
            </xdr:nvSpPr>
            <xdr:spPr>
              <a:xfrm>
                <a:off x="2420638" y="2087998"/>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43" name="Oval 18">
              <a:extLst>
                <a:ext uri="{FF2B5EF4-FFF2-40B4-BE49-F238E27FC236}">
                  <a16:creationId xmlns:a16="http://schemas.microsoft.com/office/drawing/2014/main" id="{246A0832-4749-4277-AC6D-E6F1FB83F5AD}"/>
                </a:ext>
              </a:extLst>
            </xdr:cNvPr>
            <xdr:cNvSpPr>
              <a:spLocks noChangeArrowheads="1"/>
            </xdr:cNvSpPr>
          </xdr:nvSpPr>
          <xdr:spPr bwMode="auto">
            <a:xfrm>
              <a:off x="2743200" y="26965275"/>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a:t>
              </a:r>
            </a:p>
          </xdr:txBody>
        </xdr:sp>
        <xdr:sp macro="" textlink="">
          <xdr:nvSpPr>
            <xdr:cNvPr id="545459" name="Line 27">
              <a:extLst>
                <a:ext uri="{FF2B5EF4-FFF2-40B4-BE49-F238E27FC236}">
                  <a16:creationId xmlns:a16="http://schemas.microsoft.com/office/drawing/2014/main" id="{F94361C8-166D-4915-9F83-883E3A30DC42}"/>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60" name="Line 27">
              <a:extLst>
                <a:ext uri="{FF2B5EF4-FFF2-40B4-BE49-F238E27FC236}">
                  <a16:creationId xmlns:a16="http://schemas.microsoft.com/office/drawing/2014/main" id="{E51AB331-2499-40D4-ABBD-DD13C4687EB1}"/>
                </a:ext>
              </a:extLst>
            </xdr:cNvPr>
            <xdr:cNvSpPr>
              <a:spLocks noChangeShapeType="1"/>
            </xdr:cNvSpPr>
          </xdr:nvSpPr>
          <xdr:spPr bwMode="auto">
            <a:xfrm flipH="1">
              <a:off x="2076449" y="30937200"/>
              <a:ext cx="285749"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13</xdr:col>
      <xdr:colOff>38100</xdr:colOff>
      <xdr:row>17</xdr:row>
      <xdr:rowOff>0</xdr:rowOff>
    </xdr:from>
    <xdr:to>
      <xdr:col>15</xdr:col>
      <xdr:colOff>85725</xdr:colOff>
      <xdr:row>55</xdr:row>
      <xdr:rowOff>66675</xdr:rowOff>
    </xdr:to>
    <xdr:grpSp>
      <xdr:nvGrpSpPr>
        <xdr:cNvPr id="545231" name="Group 106">
          <a:extLst>
            <a:ext uri="{FF2B5EF4-FFF2-40B4-BE49-F238E27FC236}">
              <a16:creationId xmlns:a16="http://schemas.microsoft.com/office/drawing/2014/main" id="{EE82C5AD-818E-4969-8A67-9E2F258257D9}"/>
            </a:ext>
          </a:extLst>
        </xdr:cNvPr>
        <xdr:cNvGrpSpPr>
          <a:grpSpLocks/>
        </xdr:cNvGrpSpPr>
      </xdr:nvGrpSpPr>
      <xdr:grpSpPr bwMode="auto">
        <a:xfrm>
          <a:off x="1524000" y="2105025"/>
          <a:ext cx="276225" cy="4772025"/>
          <a:chOff x="2337025" y="1966233"/>
          <a:chExt cx="269421" cy="4692500"/>
        </a:xfrm>
      </xdr:grpSpPr>
      <xdr:grpSp>
        <xdr:nvGrpSpPr>
          <xdr:cNvPr id="545445" name="Group 208">
            <a:extLst>
              <a:ext uri="{FF2B5EF4-FFF2-40B4-BE49-F238E27FC236}">
                <a16:creationId xmlns:a16="http://schemas.microsoft.com/office/drawing/2014/main" id="{2BFB2CB2-058C-4A11-A505-8505AE25DC1F}"/>
              </a:ext>
            </a:extLst>
          </xdr:cNvPr>
          <xdr:cNvGrpSpPr>
            <a:grpSpLocks/>
          </xdr:cNvGrpSpPr>
        </xdr:nvGrpSpPr>
        <xdr:grpSpPr bwMode="auto">
          <a:xfrm>
            <a:off x="2337025" y="1966228"/>
            <a:ext cx="269421" cy="4692485"/>
            <a:chOff x="847727" y="1618965"/>
            <a:chExt cx="269422" cy="4774142"/>
          </a:xfrm>
        </xdr:grpSpPr>
        <xdr:sp macro="" textlink="">
          <xdr:nvSpPr>
            <xdr:cNvPr id="545447" name="Freeform 78">
              <a:extLst>
                <a:ext uri="{FF2B5EF4-FFF2-40B4-BE49-F238E27FC236}">
                  <a16:creationId xmlns:a16="http://schemas.microsoft.com/office/drawing/2014/main" id="{9AF9750F-ECF2-4F26-90C3-C30E5464802E}"/>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48" name="Arc 84">
              <a:extLst>
                <a:ext uri="{FF2B5EF4-FFF2-40B4-BE49-F238E27FC236}">
                  <a16:creationId xmlns:a16="http://schemas.microsoft.com/office/drawing/2014/main" id="{9C889E3E-815E-44B1-8840-2841360A3007}"/>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49" name="Arc 86">
              <a:extLst>
                <a:ext uri="{FF2B5EF4-FFF2-40B4-BE49-F238E27FC236}">
                  <a16:creationId xmlns:a16="http://schemas.microsoft.com/office/drawing/2014/main" id="{627CCC7F-392B-4524-A915-04871616DC01}"/>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50" name="Line 75">
              <a:extLst>
                <a:ext uri="{FF2B5EF4-FFF2-40B4-BE49-F238E27FC236}">
                  <a16:creationId xmlns:a16="http://schemas.microsoft.com/office/drawing/2014/main" id="{B3855B6A-2449-499F-B4F8-34B22E955D05}"/>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51" name="Line 76">
              <a:extLst>
                <a:ext uri="{FF2B5EF4-FFF2-40B4-BE49-F238E27FC236}">
                  <a16:creationId xmlns:a16="http://schemas.microsoft.com/office/drawing/2014/main" id="{14969778-5BDE-403E-A01A-1CB38B9867EA}"/>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52" name="Arc 85">
              <a:extLst>
                <a:ext uri="{FF2B5EF4-FFF2-40B4-BE49-F238E27FC236}">
                  <a16:creationId xmlns:a16="http://schemas.microsoft.com/office/drawing/2014/main" id="{290C9B05-D0A7-4DD9-9378-98A82F77F703}"/>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53" name="Arc 87">
              <a:extLst>
                <a:ext uri="{FF2B5EF4-FFF2-40B4-BE49-F238E27FC236}">
                  <a16:creationId xmlns:a16="http://schemas.microsoft.com/office/drawing/2014/main" id="{0AD15777-9968-46D8-95C7-8AA4303AA8E1}"/>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54" name="Line 88">
              <a:extLst>
                <a:ext uri="{FF2B5EF4-FFF2-40B4-BE49-F238E27FC236}">
                  <a16:creationId xmlns:a16="http://schemas.microsoft.com/office/drawing/2014/main" id="{3D2C930B-05F1-42A7-A068-6094A72A5206}"/>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03" name="Rectangle 102">
            <a:extLst>
              <a:ext uri="{FF2B5EF4-FFF2-40B4-BE49-F238E27FC236}">
                <a16:creationId xmlns:a16="http://schemas.microsoft.com/office/drawing/2014/main" id="{1F6152CC-90CA-41F5-AA30-90E17C07F2A7}"/>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20</xdr:col>
      <xdr:colOff>28575</xdr:colOff>
      <xdr:row>17</xdr:row>
      <xdr:rowOff>0</xdr:rowOff>
    </xdr:from>
    <xdr:to>
      <xdr:col>22</xdr:col>
      <xdr:colOff>76200</xdr:colOff>
      <xdr:row>55</xdr:row>
      <xdr:rowOff>66675</xdr:rowOff>
    </xdr:to>
    <xdr:grpSp>
      <xdr:nvGrpSpPr>
        <xdr:cNvPr id="545232" name="Group 106">
          <a:extLst>
            <a:ext uri="{FF2B5EF4-FFF2-40B4-BE49-F238E27FC236}">
              <a16:creationId xmlns:a16="http://schemas.microsoft.com/office/drawing/2014/main" id="{F7DDEF52-ADD0-491A-B279-33C490478E22}"/>
            </a:ext>
          </a:extLst>
        </xdr:cNvPr>
        <xdr:cNvGrpSpPr>
          <a:grpSpLocks/>
        </xdr:cNvGrpSpPr>
      </xdr:nvGrpSpPr>
      <xdr:grpSpPr bwMode="auto">
        <a:xfrm>
          <a:off x="2314575" y="2105025"/>
          <a:ext cx="276225" cy="4772025"/>
          <a:chOff x="2337025" y="1966233"/>
          <a:chExt cx="269421" cy="4692500"/>
        </a:xfrm>
      </xdr:grpSpPr>
      <xdr:grpSp>
        <xdr:nvGrpSpPr>
          <xdr:cNvPr id="545435" name="Group 208">
            <a:extLst>
              <a:ext uri="{FF2B5EF4-FFF2-40B4-BE49-F238E27FC236}">
                <a16:creationId xmlns:a16="http://schemas.microsoft.com/office/drawing/2014/main" id="{F4403396-4594-4603-87E5-48291BCF3F8D}"/>
              </a:ext>
            </a:extLst>
          </xdr:cNvPr>
          <xdr:cNvGrpSpPr>
            <a:grpSpLocks/>
          </xdr:cNvGrpSpPr>
        </xdr:nvGrpSpPr>
        <xdr:grpSpPr bwMode="auto">
          <a:xfrm>
            <a:off x="2337025" y="1966228"/>
            <a:ext cx="269421" cy="4692485"/>
            <a:chOff x="847727" y="1618965"/>
            <a:chExt cx="269422" cy="4774142"/>
          </a:xfrm>
        </xdr:grpSpPr>
        <xdr:sp macro="" textlink="">
          <xdr:nvSpPr>
            <xdr:cNvPr id="545437" name="Freeform 78">
              <a:extLst>
                <a:ext uri="{FF2B5EF4-FFF2-40B4-BE49-F238E27FC236}">
                  <a16:creationId xmlns:a16="http://schemas.microsoft.com/office/drawing/2014/main" id="{9516D7A1-37DE-4AF7-8C62-6568A35D2C85}"/>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38" name="Arc 84">
              <a:extLst>
                <a:ext uri="{FF2B5EF4-FFF2-40B4-BE49-F238E27FC236}">
                  <a16:creationId xmlns:a16="http://schemas.microsoft.com/office/drawing/2014/main" id="{F440706B-B12D-41FD-8FFE-A6A579E2BAB7}"/>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39" name="Arc 86">
              <a:extLst>
                <a:ext uri="{FF2B5EF4-FFF2-40B4-BE49-F238E27FC236}">
                  <a16:creationId xmlns:a16="http://schemas.microsoft.com/office/drawing/2014/main" id="{C8B55807-707D-40B4-81F1-EC8B4AEC03C5}"/>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40" name="Line 75">
              <a:extLst>
                <a:ext uri="{FF2B5EF4-FFF2-40B4-BE49-F238E27FC236}">
                  <a16:creationId xmlns:a16="http://schemas.microsoft.com/office/drawing/2014/main" id="{0B9531A1-2C35-463E-94B1-8FE3EACB899D}"/>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41" name="Line 76">
              <a:extLst>
                <a:ext uri="{FF2B5EF4-FFF2-40B4-BE49-F238E27FC236}">
                  <a16:creationId xmlns:a16="http://schemas.microsoft.com/office/drawing/2014/main" id="{72F14149-B713-4C53-942C-F57A8987F2CD}"/>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42" name="Arc 85">
              <a:extLst>
                <a:ext uri="{FF2B5EF4-FFF2-40B4-BE49-F238E27FC236}">
                  <a16:creationId xmlns:a16="http://schemas.microsoft.com/office/drawing/2014/main" id="{6E0BC201-7EC3-4EB8-974D-B0CC5D746C1D}"/>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43" name="Arc 87">
              <a:extLst>
                <a:ext uri="{FF2B5EF4-FFF2-40B4-BE49-F238E27FC236}">
                  <a16:creationId xmlns:a16="http://schemas.microsoft.com/office/drawing/2014/main" id="{81A6DE2C-C566-44BB-AC04-7309C4C3CE61}"/>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44" name="Line 88">
              <a:extLst>
                <a:ext uri="{FF2B5EF4-FFF2-40B4-BE49-F238E27FC236}">
                  <a16:creationId xmlns:a16="http://schemas.microsoft.com/office/drawing/2014/main" id="{AEAE4686-7BB1-4067-ADA7-C900CA81B5CE}"/>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4" name="Rectangle 113">
            <a:extLst>
              <a:ext uri="{FF2B5EF4-FFF2-40B4-BE49-F238E27FC236}">
                <a16:creationId xmlns:a16="http://schemas.microsoft.com/office/drawing/2014/main" id="{DD4FE2B1-D33B-4F6E-A62B-F8B85EE87777}"/>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6</xdr:col>
      <xdr:colOff>0</xdr:colOff>
      <xdr:row>27</xdr:row>
      <xdr:rowOff>38100</xdr:rowOff>
    </xdr:from>
    <xdr:to>
      <xdr:col>8</xdr:col>
      <xdr:colOff>95250</xdr:colOff>
      <xdr:row>28</xdr:row>
      <xdr:rowOff>0</xdr:rowOff>
    </xdr:to>
    <xdr:sp macro="" textlink="">
      <xdr:nvSpPr>
        <xdr:cNvPr id="545233" name="Rectangle 89">
          <a:extLst>
            <a:ext uri="{FF2B5EF4-FFF2-40B4-BE49-F238E27FC236}">
              <a16:creationId xmlns:a16="http://schemas.microsoft.com/office/drawing/2014/main" id="{67A15941-AA26-4650-A0AD-B5E088F0121E}"/>
            </a:ext>
          </a:extLst>
        </xdr:cNvPr>
        <xdr:cNvSpPr>
          <a:spLocks noChangeArrowheads="1"/>
        </xdr:cNvSpPr>
      </xdr:nvSpPr>
      <xdr:spPr bwMode="auto">
        <a:xfrm>
          <a:off x="685800" y="3381375"/>
          <a:ext cx="323850" cy="85725"/>
        </a:xfrm>
        <a:prstGeom prst="rect">
          <a:avLst/>
        </a:prstGeom>
        <a:solidFill>
          <a:srgbClr val="FFFFFF"/>
        </a:solidFill>
        <a:ln w="9525">
          <a:solidFill>
            <a:srgbClr val="000000"/>
          </a:solidFill>
          <a:miter lim="800000"/>
          <a:headEnd/>
          <a:tailEnd/>
        </a:ln>
      </xdr:spPr>
    </xdr:sp>
    <xdr:clientData/>
  </xdr:twoCellAnchor>
  <xdr:twoCellAnchor>
    <xdr:from>
      <xdr:col>29</xdr:col>
      <xdr:colOff>38100</xdr:colOff>
      <xdr:row>17</xdr:row>
      <xdr:rowOff>0</xdr:rowOff>
    </xdr:from>
    <xdr:to>
      <xdr:col>31</xdr:col>
      <xdr:colOff>85725</xdr:colOff>
      <xdr:row>55</xdr:row>
      <xdr:rowOff>66675</xdr:rowOff>
    </xdr:to>
    <xdr:grpSp>
      <xdr:nvGrpSpPr>
        <xdr:cNvPr id="545234" name="Group 106">
          <a:extLst>
            <a:ext uri="{FF2B5EF4-FFF2-40B4-BE49-F238E27FC236}">
              <a16:creationId xmlns:a16="http://schemas.microsoft.com/office/drawing/2014/main" id="{174C5FE9-5755-48D7-808B-E65DB7EFEDD6}"/>
            </a:ext>
          </a:extLst>
        </xdr:cNvPr>
        <xdr:cNvGrpSpPr>
          <a:grpSpLocks/>
        </xdr:cNvGrpSpPr>
      </xdr:nvGrpSpPr>
      <xdr:grpSpPr bwMode="auto">
        <a:xfrm>
          <a:off x="3352800" y="2105025"/>
          <a:ext cx="276225" cy="4772025"/>
          <a:chOff x="2337025" y="1966233"/>
          <a:chExt cx="269421" cy="4692500"/>
        </a:xfrm>
      </xdr:grpSpPr>
      <xdr:grpSp>
        <xdr:nvGrpSpPr>
          <xdr:cNvPr id="545425" name="Group 208">
            <a:extLst>
              <a:ext uri="{FF2B5EF4-FFF2-40B4-BE49-F238E27FC236}">
                <a16:creationId xmlns:a16="http://schemas.microsoft.com/office/drawing/2014/main" id="{8289311E-0F8B-44C2-B03B-8A77BDA53D24}"/>
              </a:ext>
            </a:extLst>
          </xdr:cNvPr>
          <xdr:cNvGrpSpPr>
            <a:grpSpLocks/>
          </xdr:cNvGrpSpPr>
        </xdr:nvGrpSpPr>
        <xdr:grpSpPr bwMode="auto">
          <a:xfrm>
            <a:off x="2337025" y="1966228"/>
            <a:ext cx="269421" cy="4692485"/>
            <a:chOff x="847727" y="1618965"/>
            <a:chExt cx="269422" cy="4774142"/>
          </a:xfrm>
        </xdr:grpSpPr>
        <xdr:sp macro="" textlink="">
          <xdr:nvSpPr>
            <xdr:cNvPr id="545427" name="Freeform 78">
              <a:extLst>
                <a:ext uri="{FF2B5EF4-FFF2-40B4-BE49-F238E27FC236}">
                  <a16:creationId xmlns:a16="http://schemas.microsoft.com/office/drawing/2014/main" id="{AC140FC8-D007-4F95-958F-ABF44AB57851}"/>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28" name="Arc 84">
              <a:extLst>
                <a:ext uri="{FF2B5EF4-FFF2-40B4-BE49-F238E27FC236}">
                  <a16:creationId xmlns:a16="http://schemas.microsoft.com/office/drawing/2014/main" id="{3801897E-69E5-48B3-8058-F582DCA08D77}"/>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29" name="Arc 86">
              <a:extLst>
                <a:ext uri="{FF2B5EF4-FFF2-40B4-BE49-F238E27FC236}">
                  <a16:creationId xmlns:a16="http://schemas.microsoft.com/office/drawing/2014/main" id="{775AA7C5-E0AE-4B1A-B8CA-9928FB1A09A1}"/>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30" name="Line 75">
              <a:extLst>
                <a:ext uri="{FF2B5EF4-FFF2-40B4-BE49-F238E27FC236}">
                  <a16:creationId xmlns:a16="http://schemas.microsoft.com/office/drawing/2014/main" id="{E1D6BA15-1CE5-4948-BDEF-D261C29539D8}"/>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31" name="Line 76">
              <a:extLst>
                <a:ext uri="{FF2B5EF4-FFF2-40B4-BE49-F238E27FC236}">
                  <a16:creationId xmlns:a16="http://schemas.microsoft.com/office/drawing/2014/main" id="{D5E25BAC-3F71-484D-8B8E-164CC67617BC}"/>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32" name="Arc 85">
              <a:extLst>
                <a:ext uri="{FF2B5EF4-FFF2-40B4-BE49-F238E27FC236}">
                  <a16:creationId xmlns:a16="http://schemas.microsoft.com/office/drawing/2014/main" id="{83A6940C-5F8D-4850-95F0-60CE656F2A3E}"/>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33" name="Arc 87">
              <a:extLst>
                <a:ext uri="{FF2B5EF4-FFF2-40B4-BE49-F238E27FC236}">
                  <a16:creationId xmlns:a16="http://schemas.microsoft.com/office/drawing/2014/main" id="{05BD1553-96B5-448D-8AD8-6830BE493A1D}"/>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434" name="Line 88">
              <a:extLst>
                <a:ext uri="{FF2B5EF4-FFF2-40B4-BE49-F238E27FC236}">
                  <a16:creationId xmlns:a16="http://schemas.microsoft.com/office/drawing/2014/main" id="{C3325794-E507-4FE2-BBF5-9E2F332C87FD}"/>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26" name="Rectangle 125">
            <a:extLst>
              <a:ext uri="{FF2B5EF4-FFF2-40B4-BE49-F238E27FC236}">
                <a16:creationId xmlns:a16="http://schemas.microsoft.com/office/drawing/2014/main" id="{9DE7583A-DA82-4D79-B879-4EAB3966EBC2}"/>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13</xdr:col>
      <xdr:colOff>9525</xdr:colOff>
      <xdr:row>27</xdr:row>
      <xdr:rowOff>38100</xdr:rowOff>
    </xdr:from>
    <xdr:to>
      <xdr:col>15</xdr:col>
      <xdr:colOff>104775</xdr:colOff>
      <xdr:row>28</xdr:row>
      <xdr:rowOff>0</xdr:rowOff>
    </xdr:to>
    <xdr:sp macro="" textlink="">
      <xdr:nvSpPr>
        <xdr:cNvPr id="545235" name="Rectangle 89">
          <a:extLst>
            <a:ext uri="{FF2B5EF4-FFF2-40B4-BE49-F238E27FC236}">
              <a16:creationId xmlns:a16="http://schemas.microsoft.com/office/drawing/2014/main" id="{32DB3CE3-AD63-47F0-AB41-25B2F85E4D5E}"/>
            </a:ext>
          </a:extLst>
        </xdr:cNvPr>
        <xdr:cNvSpPr>
          <a:spLocks noChangeArrowheads="1"/>
        </xdr:cNvSpPr>
      </xdr:nvSpPr>
      <xdr:spPr bwMode="auto">
        <a:xfrm>
          <a:off x="1495425" y="3381375"/>
          <a:ext cx="323850" cy="85725"/>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27</xdr:row>
      <xdr:rowOff>28575</xdr:rowOff>
    </xdr:from>
    <xdr:to>
      <xdr:col>22</xdr:col>
      <xdr:colOff>95250</xdr:colOff>
      <xdr:row>27</xdr:row>
      <xdr:rowOff>114300</xdr:rowOff>
    </xdr:to>
    <xdr:sp macro="" textlink="">
      <xdr:nvSpPr>
        <xdr:cNvPr id="545236" name="Rectangle 89">
          <a:extLst>
            <a:ext uri="{FF2B5EF4-FFF2-40B4-BE49-F238E27FC236}">
              <a16:creationId xmlns:a16="http://schemas.microsoft.com/office/drawing/2014/main" id="{A396872E-70BB-4D70-A0A9-45941CCAA06B}"/>
            </a:ext>
          </a:extLst>
        </xdr:cNvPr>
        <xdr:cNvSpPr>
          <a:spLocks noChangeArrowheads="1"/>
        </xdr:cNvSpPr>
      </xdr:nvSpPr>
      <xdr:spPr bwMode="auto">
        <a:xfrm>
          <a:off x="2286000" y="3371850"/>
          <a:ext cx="323850" cy="85725"/>
        </a:xfrm>
        <a:prstGeom prst="rect">
          <a:avLst/>
        </a:prstGeom>
        <a:solidFill>
          <a:srgbClr val="FFFFFF"/>
        </a:solidFill>
        <a:ln w="9525">
          <a:solidFill>
            <a:srgbClr val="000000"/>
          </a:solidFill>
          <a:miter lim="800000"/>
          <a:headEnd/>
          <a:tailEnd/>
        </a:ln>
      </xdr:spPr>
    </xdr:sp>
    <xdr:clientData/>
  </xdr:twoCellAnchor>
  <xdr:twoCellAnchor>
    <xdr:from>
      <xdr:col>14</xdr:col>
      <xdr:colOff>9525</xdr:colOff>
      <xdr:row>44</xdr:row>
      <xdr:rowOff>0</xdr:rowOff>
    </xdr:from>
    <xdr:to>
      <xdr:col>15</xdr:col>
      <xdr:colOff>9525</xdr:colOff>
      <xdr:row>49</xdr:row>
      <xdr:rowOff>85725</xdr:rowOff>
    </xdr:to>
    <xdr:sp macro="" textlink="">
      <xdr:nvSpPr>
        <xdr:cNvPr id="545237" name="Rectangle 77" descr="Wide upward diagonal">
          <a:extLst>
            <a:ext uri="{FF2B5EF4-FFF2-40B4-BE49-F238E27FC236}">
              <a16:creationId xmlns:a16="http://schemas.microsoft.com/office/drawing/2014/main" id="{3CC5CA56-165F-44AB-8152-7DD71BBED0A8}"/>
            </a:ext>
          </a:extLst>
        </xdr:cNvPr>
        <xdr:cNvSpPr>
          <a:spLocks noChangeArrowheads="1"/>
        </xdr:cNvSpPr>
      </xdr:nvSpPr>
      <xdr:spPr bwMode="auto">
        <a:xfrm>
          <a:off x="1609725" y="5448300"/>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20</xdr:col>
      <xdr:colOff>104775</xdr:colOff>
      <xdr:row>44</xdr:row>
      <xdr:rowOff>0</xdr:rowOff>
    </xdr:from>
    <xdr:to>
      <xdr:col>21</xdr:col>
      <xdr:colOff>104775</xdr:colOff>
      <xdr:row>49</xdr:row>
      <xdr:rowOff>85725</xdr:rowOff>
    </xdr:to>
    <xdr:sp macro="" textlink="">
      <xdr:nvSpPr>
        <xdr:cNvPr id="545238" name="Rectangle 77" descr="Wide upward diagonal">
          <a:extLst>
            <a:ext uri="{FF2B5EF4-FFF2-40B4-BE49-F238E27FC236}">
              <a16:creationId xmlns:a16="http://schemas.microsoft.com/office/drawing/2014/main" id="{4A0F3EE1-BCCC-4D87-A7F8-1D60F4D71CAA}"/>
            </a:ext>
          </a:extLst>
        </xdr:cNvPr>
        <xdr:cNvSpPr>
          <a:spLocks noChangeArrowheads="1"/>
        </xdr:cNvSpPr>
      </xdr:nvSpPr>
      <xdr:spPr bwMode="auto">
        <a:xfrm>
          <a:off x="2390775" y="5448300"/>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28</xdr:col>
      <xdr:colOff>95250</xdr:colOff>
      <xdr:row>24</xdr:row>
      <xdr:rowOff>53340</xdr:rowOff>
    </xdr:from>
    <xdr:to>
      <xdr:col>61</xdr:col>
      <xdr:colOff>68580</xdr:colOff>
      <xdr:row>49</xdr:row>
      <xdr:rowOff>104775</xdr:rowOff>
    </xdr:to>
    <xdr:grpSp>
      <xdr:nvGrpSpPr>
        <xdr:cNvPr id="545239" name="Group 219">
          <a:extLst>
            <a:ext uri="{FF2B5EF4-FFF2-40B4-BE49-F238E27FC236}">
              <a16:creationId xmlns:a16="http://schemas.microsoft.com/office/drawing/2014/main" id="{F6352207-D3BA-4F6E-AD9F-7A84BA0374D9}"/>
            </a:ext>
          </a:extLst>
        </xdr:cNvPr>
        <xdr:cNvGrpSpPr>
          <a:grpSpLocks/>
        </xdr:cNvGrpSpPr>
      </xdr:nvGrpSpPr>
      <xdr:grpSpPr bwMode="auto">
        <a:xfrm>
          <a:off x="3295650" y="3025140"/>
          <a:ext cx="3745230" cy="3147060"/>
          <a:chOff x="2619375" y="12068175"/>
          <a:chExt cx="3514725" cy="2952750"/>
        </a:xfrm>
      </xdr:grpSpPr>
      <xdr:grpSp>
        <xdr:nvGrpSpPr>
          <xdr:cNvPr id="545369" name="Group 403">
            <a:extLst>
              <a:ext uri="{FF2B5EF4-FFF2-40B4-BE49-F238E27FC236}">
                <a16:creationId xmlns:a16="http://schemas.microsoft.com/office/drawing/2014/main" id="{3410EDCB-94AC-429D-9CD5-C405993B8648}"/>
              </a:ext>
            </a:extLst>
          </xdr:cNvPr>
          <xdr:cNvGrpSpPr>
            <a:grpSpLocks/>
          </xdr:cNvGrpSpPr>
        </xdr:nvGrpSpPr>
        <xdr:grpSpPr bwMode="auto">
          <a:xfrm>
            <a:off x="2619387" y="12068183"/>
            <a:ext cx="3514725" cy="2952749"/>
            <a:chOff x="2754883" y="13677903"/>
            <a:chExt cx="3519314" cy="2947998"/>
          </a:xfrm>
        </xdr:grpSpPr>
        <xdr:grpSp>
          <xdr:nvGrpSpPr>
            <xdr:cNvPr id="545396" name="Group 319">
              <a:extLst>
                <a:ext uri="{FF2B5EF4-FFF2-40B4-BE49-F238E27FC236}">
                  <a16:creationId xmlns:a16="http://schemas.microsoft.com/office/drawing/2014/main" id="{4DA28DE7-21E6-44E3-AB34-C8165C7092DB}"/>
                </a:ext>
              </a:extLst>
            </xdr:cNvPr>
            <xdr:cNvGrpSpPr>
              <a:grpSpLocks/>
            </xdr:cNvGrpSpPr>
          </xdr:nvGrpSpPr>
          <xdr:grpSpPr bwMode="auto">
            <a:xfrm rot="5400000">
              <a:off x="3040541" y="13392245"/>
              <a:ext cx="2947998" cy="3519314"/>
              <a:chOff x="778617" y="13494959"/>
              <a:chExt cx="3269508" cy="3519314"/>
            </a:xfrm>
          </xdr:grpSpPr>
          <xdr:sp macro="" textlink="">
            <xdr:nvSpPr>
              <xdr:cNvPr id="250" name="TextBox 249">
                <a:extLst>
                  <a:ext uri="{FF2B5EF4-FFF2-40B4-BE49-F238E27FC236}">
                    <a16:creationId xmlns:a16="http://schemas.microsoft.com/office/drawing/2014/main" id="{85625FBF-C7CE-4771-8C56-9EC7BC3EE032}"/>
                  </a:ext>
                </a:extLst>
              </xdr:cNvPr>
              <xdr:cNvSpPr txBox="1"/>
            </xdr:nvSpPr>
            <xdr:spPr>
              <a:xfrm rot="16200000">
                <a:off x="2825018" y="14817873"/>
                <a:ext cx="305198" cy="158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D2</a:t>
                </a:r>
              </a:p>
            </xdr:txBody>
          </xdr:sp>
          <xdr:grpSp>
            <xdr:nvGrpSpPr>
              <xdr:cNvPr id="545399" name="Group 318">
                <a:extLst>
                  <a:ext uri="{FF2B5EF4-FFF2-40B4-BE49-F238E27FC236}">
                    <a16:creationId xmlns:a16="http://schemas.microsoft.com/office/drawing/2014/main" id="{0A30270C-D4FF-4F93-BE24-B55025879B99}"/>
                  </a:ext>
                </a:extLst>
              </xdr:cNvPr>
              <xdr:cNvGrpSpPr>
                <a:grpSpLocks/>
              </xdr:cNvGrpSpPr>
            </xdr:nvGrpSpPr>
            <xdr:grpSpPr bwMode="auto">
              <a:xfrm>
                <a:off x="778617" y="13494959"/>
                <a:ext cx="3269508" cy="3519314"/>
                <a:chOff x="778617" y="13494959"/>
                <a:chExt cx="3269508" cy="3519314"/>
              </a:xfrm>
            </xdr:grpSpPr>
            <xdr:sp macro="" textlink="">
              <xdr:nvSpPr>
                <xdr:cNvPr id="252" name="TextBox 251">
                  <a:extLst>
                    <a:ext uri="{FF2B5EF4-FFF2-40B4-BE49-F238E27FC236}">
                      <a16:creationId xmlns:a16="http://schemas.microsoft.com/office/drawing/2014/main" id="{3B186655-EE54-4652-8736-072A5646D3F8}"/>
                    </a:ext>
                  </a:extLst>
                </xdr:cNvPr>
                <xdr:cNvSpPr txBox="1"/>
              </xdr:nvSpPr>
              <xdr:spPr bwMode="auto">
                <a:xfrm rot="16200000">
                  <a:off x="1494814" y="14640092"/>
                  <a:ext cx="1077728" cy="485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Flensdebietmeter verticaal geplaatst </a:t>
                  </a:r>
                </a:p>
              </xdr:txBody>
            </xdr:sp>
            <xdr:sp macro="" textlink="">
              <xdr:nvSpPr>
                <xdr:cNvPr id="545401" name="Line 331">
                  <a:extLst>
                    <a:ext uri="{FF2B5EF4-FFF2-40B4-BE49-F238E27FC236}">
                      <a16:creationId xmlns:a16="http://schemas.microsoft.com/office/drawing/2014/main" id="{6FB3DA10-3BDD-49ED-BFC0-4AFC05732058}"/>
                    </a:ext>
                  </a:extLst>
                </xdr:cNvPr>
                <xdr:cNvSpPr>
                  <a:spLocks noChangeShapeType="1"/>
                </xdr:cNvSpPr>
              </xdr:nvSpPr>
              <xdr:spPr bwMode="auto">
                <a:xfrm flipV="1">
                  <a:off x="3383669" y="14482765"/>
                  <a:ext cx="14778" cy="957843"/>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5402" name="Line 333">
                  <a:extLst>
                    <a:ext uri="{FF2B5EF4-FFF2-40B4-BE49-F238E27FC236}">
                      <a16:creationId xmlns:a16="http://schemas.microsoft.com/office/drawing/2014/main" id="{6FC8280D-6CF6-4BB9-BE24-F151EB669901}"/>
                    </a:ext>
                  </a:extLst>
                </xdr:cNvPr>
                <xdr:cNvSpPr>
                  <a:spLocks noChangeShapeType="1"/>
                </xdr:cNvSpPr>
              </xdr:nvSpPr>
              <xdr:spPr bwMode="auto">
                <a:xfrm>
                  <a:off x="1815097" y="15452240"/>
                  <a:ext cx="191205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5" name="TextBox 254">
                  <a:extLst>
                    <a:ext uri="{FF2B5EF4-FFF2-40B4-BE49-F238E27FC236}">
                      <a16:creationId xmlns:a16="http://schemas.microsoft.com/office/drawing/2014/main" id="{5FCF4042-3581-48A6-BBF0-3019EC1FAC4B}"/>
                    </a:ext>
                  </a:extLst>
                </xdr:cNvPr>
                <xdr:cNvSpPr txBox="1"/>
              </xdr:nvSpPr>
              <xdr:spPr bwMode="auto">
                <a:xfrm rot="16200000">
                  <a:off x="2376274" y="13828730"/>
                  <a:ext cx="295661"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1"</a:t>
                  </a:r>
                </a:p>
              </xdr:txBody>
            </xdr:sp>
            <xdr:sp macro="" textlink="">
              <xdr:nvSpPr>
                <xdr:cNvPr id="256" name="TextBox 255">
                  <a:extLst>
                    <a:ext uri="{FF2B5EF4-FFF2-40B4-BE49-F238E27FC236}">
                      <a16:creationId xmlns:a16="http://schemas.microsoft.com/office/drawing/2014/main" id="{44717B28-286B-46BC-AE2A-0E909A0F8C33}"/>
                    </a:ext>
                  </a:extLst>
                </xdr:cNvPr>
                <xdr:cNvSpPr txBox="1"/>
              </xdr:nvSpPr>
              <xdr:spPr bwMode="auto">
                <a:xfrm rot="16200000">
                  <a:off x="2829786" y="13790580"/>
                  <a:ext cx="295661"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1"</a:t>
                  </a:r>
                </a:p>
              </xdr:txBody>
            </xdr:sp>
            <xdr:sp macro="" textlink="">
              <xdr:nvSpPr>
                <xdr:cNvPr id="545405" name="Oval 245">
                  <a:extLst>
                    <a:ext uri="{FF2B5EF4-FFF2-40B4-BE49-F238E27FC236}">
                      <a16:creationId xmlns:a16="http://schemas.microsoft.com/office/drawing/2014/main" id="{82DE9534-B221-48BC-B27A-D28E5BD87B82}"/>
                    </a:ext>
                  </a:extLst>
                </xdr:cNvPr>
                <xdr:cNvSpPr>
                  <a:spLocks noChangeArrowheads="1"/>
                </xdr:cNvSpPr>
              </xdr:nvSpPr>
              <xdr:spPr bwMode="auto">
                <a:xfrm>
                  <a:off x="778621" y="16621126"/>
                  <a:ext cx="427962" cy="393147"/>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45406" name="Line 267">
                  <a:extLst>
                    <a:ext uri="{FF2B5EF4-FFF2-40B4-BE49-F238E27FC236}">
                      <a16:creationId xmlns:a16="http://schemas.microsoft.com/office/drawing/2014/main" id="{76AB46C4-F565-4A2A-B8DB-C1838AA83883}"/>
                    </a:ext>
                  </a:extLst>
                </xdr:cNvPr>
                <xdr:cNvSpPr>
                  <a:spLocks noChangeShapeType="1"/>
                </xdr:cNvSpPr>
              </xdr:nvSpPr>
              <xdr:spPr bwMode="auto">
                <a:xfrm flipV="1">
                  <a:off x="778617" y="14330362"/>
                  <a:ext cx="739471" cy="2419353"/>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45407" name="Line 268">
                  <a:extLst>
                    <a:ext uri="{FF2B5EF4-FFF2-40B4-BE49-F238E27FC236}">
                      <a16:creationId xmlns:a16="http://schemas.microsoft.com/office/drawing/2014/main" id="{DFCE6C2F-73FE-4127-B3BE-8C1F3E696211}"/>
                    </a:ext>
                  </a:extLst>
                </xdr:cNvPr>
                <xdr:cNvSpPr>
                  <a:spLocks noChangeShapeType="1"/>
                </xdr:cNvSpPr>
              </xdr:nvSpPr>
              <xdr:spPr bwMode="auto">
                <a:xfrm flipV="1">
                  <a:off x="1074405" y="15654336"/>
                  <a:ext cx="2419120" cy="1352553"/>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45408" name="Oval 328">
                  <a:extLst>
                    <a:ext uri="{FF2B5EF4-FFF2-40B4-BE49-F238E27FC236}">
                      <a16:creationId xmlns:a16="http://schemas.microsoft.com/office/drawing/2014/main" id="{1FC18CC7-DEFE-4ED6-8A20-57960222C4E8}"/>
                    </a:ext>
                  </a:extLst>
                </xdr:cNvPr>
                <xdr:cNvSpPr>
                  <a:spLocks noChangeArrowheads="1"/>
                </xdr:cNvSpPr>
              </xdr:nvSpPr>
              <xdr:spPr bwMode="auto">
                <a:xfrm>
                  <a:off x="1475058" y="13494959"/>
                  <a:ext cx="2573067" cy="2364166"/>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45409" name="Rectangle 329">
                  <a:extLst>
                    <a:ext uri="{FF2B5EF4-FFF2-40B4-BE49-F238E27FC236}">
                      <a16:creationId xmlns:a16="http://schemas.microsoft.com/office/drawing/2014/main" id="{66D72D69-630F-4094-AA87-0C4A911B1D61}"/>
                    </a:ext>
                  </a:extLst>
                </xdr:cNvPr>
                <xdr:cNvSpPr>
                  <a:spLocks noChangeArrowheads="1"/>
                </xdr:cNvSpPr>
              </xdr:nvSpPr>
              <xdr:spPr bwMode="auto">
                <a:xfrm>
                  <a:off x="2737757" y="15129901"/>
                  <a:ext cx="57203" cy="326566"/>
                </a:xfrm>
                <a:prstGeom prst="rect">
                  <a:avLst/>
                </a:prstGeom>
                <a:solidFill>
                  <a:srgbClr val="000000"/>
                </a:solidFill>
                <a:ln w="9525">
                  <a:solidFill>
                    <a:srgbClr val="000000"/>
                  </a:solidFill>
                  <a:miter lim="800000"/>
                  <a:headEnd/>
                  <a:tailEnd/>
                </a:ln>
              </xdr:spPr>
            </xdr:sp>
            <xdr:sp macro="" textlink="">
              <xdr:nvSpPr>
                <xdr:cNvPr id="545410" name="Rectangle 330">
                  <a:extLst>
                    <a:ext uri="{FF2B5EF4-FFF2-40B4-BE49-F238E27FC236}">
                      <a16:creationId xmlns:a16="http://schemas.microsoft.com/office/drawing/2014/main" id="{96356164-E3EC-430E-8999-B89179F29A81}"/>
                    </a:ext>
                  </a:extLst>
                </xdr:cNvPr>
                <xdr:cNvSpPr>
                  <a:spLocks noChangeArrowheads="1"/>
                </xdr:cNvSpPr>
              </xdr:nvSpPr>
              <xdr:spPr bwMode="auto">
                <a:xfrm>
                  <a:off x="2737757" y="14465144"/>
                  <a:ext cx="57203" cy="338191"/>
                </a:xfrm>
                <a:prstGeom prst="rect">
                  <a:avLst/>
                </a:prstGeom>
                <a:solidFill>
                  <a:srgbClr val="000000"/>
                </a:solidFill>
                <a:ln w="9525">
                  <a:solidFill>
                    <a:srgbClr val="000000"/>
                  </a:solidFill>
                  <a:miter lim="800000"/>
                  <a:headEnd/>
                  <a:tailEnd/>
                </a:ln>
              </xdr:spPr>
            </xdr:sp>
            <xdr:sp macro="" textlink="">
              <xdr:nvSpPr>
                <xdr:cNvPr id="545411" name="Line 332">
                  <a:extLst>
                    <a:ext uri="{FF2B5EF4-FFF2-40B4-BE49-F238E27FC236}">
                      <a16:creationId xmlns:a16="http://schemas.microsoft.com/office/drawing/2014/main" id="{7042677D-3BDF-450E-9CE7-72D5E4CC77FB}"/>
                    </a:ext>
                  </a:extLst>
                </xdr:cNvPr>
                <xdr:cNvSpPr>
                  <a:spLocks noChangeShapeType="1"/>
                </xdr:cNvSpPr>
              </xdr:nvSpPr>
              <xdr:spPr bwMode="auto">
                <a:xfrm flipH="1" flipV="1">
                  <a:off x="3129072" y="14797087"/>
                  <a:ext cx="5542" cy="332813"/>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5412" name="Line 336">
                  <a:extLst>
                    <a:ext uri="{FF2B5EF4-FFF2-40B4-BE49-F238E27FC236}">
                      <a16:creationId xmlns:a16="http://schemas.microsoft.com/office/drawing/2014/main" id="{459916B6-4F6A-476C-A95E-D6380F295045}"/>
                    </a:ext>
                  </a:extLst>
                </xdr:cNvPr>
                <xdr:cNvSpPr>
                  <a:spLocks noChangeShapeType="1"/>
                </xdr:cNvSpPr>
              </xdr:nvSpPr>
              <xdr:spPr bwMode="auto">
                <a:xfrm>
                  <a:off x="1475833" y="14463715"/>
                  <a:ext cx="255644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13" name="Line 341">
                  <a:extLst>
                    <a:ext uri="{FF2B5EF4-FFF2-40B4-BE49-F238E27FC236}">
                      <a16:creationId xmlns:a16="http://schemas.microsoft.com/office/drawing/2014/main" id="{2DFC52CF-45AE-48AF-B03C-7C1D58485A35}"/>
                    </a:ext>
                  </a:extLst>
                </xdr:cNvPr>
                <xdr:cNvSpPr>
                  <a:spLocks noChangeShapeType="1"/>
                </xdr:cNvSpPr>
              </xdr:nvSpPr>
              <xdr:spPr bwMode="auto">
                <a:xfrm flipV="1">
                  <a:off x="2347930" y="13924038"/>
                  <a:ext cx="0" cy="1955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14" name="Line 342">
                  <a:extLst>
                    <a:ext uri="{FF2B5EF4-FFF2-40B4-BE49-F238E27FC236}">
                      <a16:creationId xmlns:a16="http://schemas.microsoft.com/office/drawing/2014/main" id="{2D165963-FAE7-46FC-A226-40C8A0FF34D1}"/>
                    </a:ext>
                  </a:extLst>
                </xdr:cNvPr>
                <xdr:cNvSpPr>
                  <a:spLocks noChangeShapeType="1"/>
                </xdr:cNvSpPr>
              </xdr:nvSpPr>
              <xdr:spPr bwMode="auto">
                <a:xfrm flipV="1">
                  <a:off x="3213330" y="13924038"/>
                  <a:ext cx="0" cy="1955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15" name="Line 343">
                  <a:extLst>
                    <a:ext uri="{FF2B5EF4-FFF2-40B4-BE49-F238E27FC236}">
                      <a16:creationId xmlns:a16="http://schemas.microsoft.com/office/drawing/2014/main" id="{3ED42376-1CD8-4439-8B65-6AC68D604704}"/>
                    </a:ext>
                  </a:extLst>
                </xdr:cNvPr>
                <xdr:cNvSpPr>
                  <a:spLocks noChangeShapeType="1"/>
                </xdr:cNvSpPr>
              </xdr:nvSpPr>
              <xdr:spPr bwMode="auto">
                <a:xfrm flipH="1" flipV="1">
                  <a:off x="2737757" y="13924038"/>
                  <a:ext cx="0" cy="4671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16" name="Line 344">
                  <a:extLst>
                    <a:ext uri="{FF2B5EF4-FFF2-40B4-BE49-F238E27FC236}">
                      <a16:creationId xmlns:a16="http://schemas.microsoft.com/office/drawing/2014/main" id="{84DDB6F4-28D0-47C5-AE54-050617D9ECD2}"/>
                    </a:ext>
                  </a:extLst>
                </xdr:cNvPr>
                <xdr:cNvSpPr>
                  <a:spLocks noChangeShapeType="1"/>
                </xdr:cNvSpPr>
              </xdr:nvSpPr>
              <xdr:spPr bwMode="auto">
                <a:xfrm flipV="1">
                  <a:off x="2794960" y="13920789"/>
                  <a:ext cx="11912" cy="470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17" name="Line 345">
                  <a:extLst>
                    <a:ext uri="{FF2B5EF4-FFF2-40B4-BE49-F238E27FC236}">
                      <a16:creationId xmlns:a16="http://schemas.microsoft.com/office/drawing/2014/main" id="{429D91FD-A2B4-44EF-81E7-B1CD16171299}"/>
                    </a:ext>
                  </a:extLst>
                </xdr:cNvPr>
                <xdr:cNvSpPr>
                  <a:spLocks noChangeShapeType="1"/>
                </xdr:cNvSpPr>
              </xdr:nvSpPr>
              <xdr:spPr bwMode="auto">
                <a:xfrm>
                  <a:off x="2347930" y="13978995"/>
                  <a:ext cx="399361"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545418" name="Line 346">
                  <a:extLst>
                    <a:ext uri="{FF2B5EF4-FFF2-40B4-BE49-F238E27FC236}">
                      <a16:creationId xmlns:a16="http://schemas.microsoft.com/office/drawing/2014/main" id="{772FD289-EF06-44F0-AD0F-FA7FE670F309}"/>
                    </a:ext>
                  </a:extLst>
                </xdr:cNvPr>
                <xdr:cNvSpPr>
                  <a:spLocks noChangeShapeType="1"/>
                </xdr:cNvSpPr>
              </xdr:nvSpPr>
              <xdr:spPr bwMode="auto">
                <a:xfrm>
                  <a:off x="2804494" y="13988506"/>
                  <a:ext cx="399361"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545419" name="Line 347">
                  <a:extLst>
                    <a:ext uri="{FF2B5EF4-FFF2-40B4-BE49-F238E27FC236}">
                      <a16:creationId xmlns:a16="http://schemas.microsoft.com/office/drawing/2014/main" id="{BC06BFA0-9789-4B3B-B99B-4EF43A481386}"/>
                    </a:ext>
                  </a:extLst>
                </xdr:cNvPr>
                <xdr:cNvSpPr>
                  <a:spLocks noChangeShapeType="1"/>
                </xdr:cNvSpPr>
              </xdr:nvSpPr>
              <xdr:spPr bwMode="auto">
                <a:xfrm>
                  <a:off x="2821561" y="15129901"/>
                  <a:ext cx="376174" cy="5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20" name="Line 348">
                  <a:extLst>
                    <a:ext uri="{FF2B5EF4-FFF2-40B4-BE49-F238E27FC236}">
                      <a16:creationId xmlns:a16="http://schemas.microsoft.com/office/drawing/2014/main" id="{DC3FE950-DD4C-4B38-9BBC-5757DC70B25E}"/>
                    </a:ext>
                  </a:extLst>
                </xdr:cNvPr>
                <xdr:cNvSpPr>
                  <a:spLocks noChangeShapeType="1"/>
                </xdr:cNvSpPr>
              </xdr:nvSpPr>
              <xdr:spPr bwMode="auto">
                <a:xfrm flipV="1">
                  <a:off x="2817436" y="14806612"/>
                  <a:ext cx="411992" cy="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3" name="Oval 367">
                  <a:extLst>
                    <a:ext uri="{FF2B5EF4-FFF2-40B4-BE49-F238E27FC236}">
                      <a16:creationId xmlns:a16="http://schemas.microsoft.com/office/drawing/2014/main" id="{036300D0-6C93-4CE1-8C1E-27DD9EF2D9C3}"/>
                    </a:ext>
                  </a:extLst>
                </xdr:cNvPr>
                <xdr:cNvSpPr>
                  <a:spLocks noChangeArrowheads="1"/>
                </xdr:cNvSpPr>
              </xdr:nvSpPr>
              <xdr:spPr bwMode="auto">
                <a:xfrm>
                  <a:off x="1864929" y="13523583"/>
                  <a:ext cx="232030" cy="228898"/>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sp macro="" textlink="">
              <xdr:nvSpPr>
                <xdr:cNvPr id="545422" name="Line 368">
                  <a:extLst>
                    <a:ext uri="{FF2B5EF4-FFF2-40B4-BE49-F238E27FC236}">
                      <a16:creationId xmlns:a16="http://schemas.microsoft.com/office/drawing/2014/main" id="{484B71D0-2EB3-4898-A33D-4F66B29C6F45}"/>
                    </a:ext>
                  </a:extLst>
                </xdr:cNvPr>
                <xdr:cNvSpPr>
                  <a:spLocks noChangeShapeType="1"/>
                </xdr:cNvSpPr>
              </xdr:nvSpPr>
              <xdr:spPr bwMode="auto">
                <a:xfrm flipH="1" flipV="1">
                  <a:off x="2095812" y="13952573"/>
                  <a:ext cx="191075" cy="2677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423" name="Line 369">
                  <a:extLst>
                    <a:ext uri="{FF2B5EF4-FFF2-40B4-BE49-F238E27FC236}">
                      <a16:creationId xmlns:a16="http://schemas.microsoft.com/office/drawing/2014/main" id="{0EFCD3C6-12DA-4020-A587-6D17BF4369C0}"/>
                    </a:ext>
                  </a:extLst>
                </xdr:cNvPr>
                <xdr:cNvSpPr>
                  <a:spLocks noChangeShapeType="1"/>
                </xdr:cNvSpPr>
              </xdr:nvSpPr>
              <xdr:spPr bwMode="auto">
                <a:xfrm>
                  <a:off x="2095816" y="13952573"/>
                  <a:ext cx="1000967" cy="2571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6" name="TextBox 275">
                  <a:extLst>
                    <a:ext uri="{FF2B5EF4-FFF2-40B4-BE49-F238E27FC236}">
                      <a16:creationId xmlns:a16="http://schemas.microsoft.com/office/drawing/2014/main" id="{1BD0160C-B1A3-41CE-B941-06B2184C485B}"/>
                    </a:ext>
                  </a:extLst>
                </xdr:cNvPr>
                <xdr:cNvSpPr txBox="1"/>
              </xdr:nvSpPr>
              <xdr:spPr>
                <a:xfrm rot="16200000">
                  <a:off x="3351627" y="14668024"/>
                  <a:ext cx="391035"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D1</a:t>
                  </a:r>
                </a:p>
              </xdr:txBody>
            </xdr:sp>
          </xdr:grpSp>
        </xdr:grpSp>
        <xdr:sp macro="" textlink="">
          <xdr:nvSpPr>
            <xdr:cNvPr id="545397" name="Rectangle 89">
              <a:extLst>
                <a:ext uri="{FF2B5EF4-FFF2-40B4-BE49-F238E27FC236}">
                  <a16:creationId xmlns:a16="http://schemas.microsoft.com/office/drawing/2014/main" id="{2CCFF74C-CE14-4B77-8763-7D0488A7DA2A}"/>
                </a:ext>
              </a:extLst>
            </xdr:cNvPr>
            <xdr:cNvSpPr>
              <a:spLocks noChangeArrowheads="1"/>
            </xdr:cNvSpPr>
          </xdr:nvSpPr>
          <xdr:spPr bwMode="auto">
            <a:xfrm>
              <a:off x="2790825" y="13839825"/>
              <a:ext cx="323850" cy="85725"/>
            </a:xfrm>
            <a:prstGeom prst="rect">
              <a:avLst/>
            </a:prstGeom>
            <a:solidFill>
              <a:srgbClr val="FFFFFF"/>
            </a:solidFill>
            <a:ln w="9525">
              <a:solidFill>
                <a:srgbClr val="000000"/>
              </a:solidFill>
              <a:miter lim="800000"/>
              <a:headEnd/>
              <a:tailEnd/>
            </a:ln>
          </xdr:spPr>
        </xdr:sp>
      </xdr:grpSp>
      <xdr:grpSp>
        <xdr:nvGrpSpPr>
          <xdr:cNvPr id="545370" name="Group 367">
            <a:extLst>
              <a:ext uri="{FF2B5EF4-FFF2-40B4-BE49-F238E27FC236}">
                <a16:creationId xmlns:a16="http://schemas.microsoft.com/office/drawing/2014/main" id="{D5E77085-5025-4482-AEA2-4514721241E9}"/>
              </a:ext>
            </a:extLst>
          </xdr:cNvPr>
          <xdr:cNvGrpSpPr>
            <a:grpSpLocks/>
          </xdr:cNvGrpSpPr>
        </xdr:nvGrpSpPr>
        <xdr:grpSpPr bwMode="auto">
          <a:xfrm>
            <a:off x="5124449" y="13382635"/>
            <a:ext cx="270000" cy="162015"/>
            <a:chOff x="2881313" y="7067576"/>
            <a:chExt cx="1652580" cy="805010"/>
          </a:xfrm>
        </xdr:grpSpPr>
        <xdr:grpSp>
          <xdr:nvGrpSpPr>
            <xdr:cNvPr id="545384" name="Group 352">
              <a:extLst>
                <a:ext uri="{FF2B5EF4-FFF2-40B4-BE49-F238E27FC236}">
                  <a16:creationId xmlns:a16="http://schemas.microsoft.com/office/drawing/2014/main" id="{EEF04D9A-02B0-44AE-B06E-37AB22716A81}"/>
                </a:ext>
              </a:extLst>
            </xdr:cNvPr>
            <xdr:cNvGrpSpPr>
              <a:grpSpLocks/>
            </xdr:cNvGrpSpPr>
          </xdr:nvGrpSpPr>
          <xdr:grpSpPr bwMode="auto">
            <a:xfrm>
              <a:off x="2881313" y="7067576"/>
              <a:ext cx="1652580" cy="805010"/>
              <a:chOff x="2881313" y="7067576"/>
              <a:chExt cx="1652580" cy="805010"/>
            </a:xfrm>
          </xdr:grpSpPr>
          <xdr:grpSp>
            <xdr:nvGrpSpPr>
              <xdr:cNvPr id="545386" name="Group 750">
                <a:extLst>
                  <a:ext uri="{FF2B5EF4-FFF2-40B4-BE49-F238E27FC236}">
                    <a16:creationId xmlns:a16="http://schemas.microsoft.com/office/drawing/2014/main" id="{47B8AF3F-707B-4BA8-A4B8-B625638A1707}"/>
                  </a:ext>
                </a:extLst>
              </xdr:cNvPr>
              <xdr:cNvGrpSpPr>
                <a:grpSpLocks/>
              </xdr:cNvGrpSpPr>
            </xdr:nvGrpSpPr>
            <xdr:grpSpPr bwMode="auto">
              <a:xfrm rot="-5400000">
                <a:off x="3305098" y="6643791"/>
                <a:ext cx="805010" cy="1652580"/>
                <a:chOff x="4011875" y="5834267"/>
                <a:chExt cx="1388750" cy="2081027"/>
              </a:xfrm>
            </xdr:grpSpPr>
            <xdr:sp macro="" textlink="">
              <xdr:nvSpPr>
                <xdr:cNvPr id="240" name="Rectangle 239">
                  <a:extLst>
                    <a:ext uri="{FF2B5EF4-FFF2-40B4-BE49-F238E27FC236}">
                      <a16:creationId xmlns:a16="http://schemas.microsoft.com/office/drawing/2014/main" id="{7AA48A1E-62EA-47D2-A4B8-C21C1985FECA}"/>
                    </a:ext>
                  </a:extLst>
                </xdr:cNvPr>
                <xdr:cNvSpPr/>
              </xdr:nvSpPr>
              <xdr:spPr>
                <a:xfrm>
                  <a:off x="4012732" y="5834267"/>
                  <a:ext cx="734812" cy="44048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5389" name="Group 740">
                  <a:extLst>
                    <a:ext uri="{FF2B5EF4-FFF2-40B4-BE49-F238E27FC236}">
                      <a16:creationId xmlns:a16="http://schemas.microsoft.com/office/drawing/2014/main" id="{AACD88A6-4AE7-4F17-A5BF-5AE0AD846F4D}"/>
                    </a:ext>
                  </a:extLst>
                </xdr:cNvPr>
                <xdr:cNvGrpSpPr>
                  <a:grpSpLocks/>
                </xdr:cNvGrpSpPr>
              </xdr:nvGrpSpPr>
              <xdr:grpSpPr bwMode="auto">
                <a:xfrm rot="5400000">
                  <a:off x="4139512" y="6654182"/>
                  <a:ext cx="1133475" cy="1388750"/>
                  <a:chOff x="4365454" y="8448663"/>
                  <a:chExt cx="168436" cy="170186"/>
                </a:xfrm>
              </xdr:grpSpPr>
              <xdr:grpSp>
                <xdr:nvGrpSpPr>
                  <xdr:cNvPr id="545390" name="Group 160">
                    <a:extLst>
                      <a:ext uri="{FF2B5EF4-FFF2-40B4-BE49-F238E27FC236}">
                        <a16:creationId xmlns:a16="http://schemas.microsoft.com/office/drawing/2014/main" id="{6D058200-BD94-4776-80FA-34C6D1EC880E}"/>
                      </a:ext>
                    </a:extLst>
                  </xdr:cNvPr>
                  <xdr:cNvGrpSpPr>
                    <a:grpSpLocks/>
                  </xdr:cNvGrpSpPr>
                </xdr:nvGrpSpPr>
                <xdr:grpSpPr bwMode="auto">
                  <a:xfrm>
                    <a:off x="4365454" y="8448693"/>
                    <a:ext cx="168436" cy="170156"/>
                    <a:chOff x="967311" y="8948212"/>
                    <a:chExt cx="914400" cy="654044"/>
                  </a:xfrm>
                </xdr:grpSpPr>
                <xdr:sp macro="" textlink="">
                  <xdr:nvSpPr>
                    <xdr:cNvPr id="246" name="Flowchart: Collate 245">
                      <a:extLst>
                        <a:ext uri="{FF2B5EF4-FFF2-40B4-BE49-F238E27FC236}">
                          <a16:creationId xmlns:a16="http://schemas.microsoft.com/office/drawing/2014/main" id="{16085D31-82DF-406C-9E25-730DA507FA0C}"/>
                        </a:ext>
                      </a:extLst>
                    </xdr:cNvPr>
                    <xdr:cNvSpPr/>
                  </xdr:nvSpPr>
                  <xdr:spPr>
                    <a:xfrm rot="5400000">
                      <a:off x="1167031" y="8946139"/>
                      <a:ext cx="499963" cy="88837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47" name="Straight Connector 246">
                      <a:extLst>
                        <a:ext uri="{FF2B5EF4-FFF2-40B4-BE49-F238E27FC236}">
                          <a16:creationId xmlns:a16="http://schemas.microsoft.com/office/drawing/2014/main" id="{1F53E745-BB51-435D-9C64-0459E7FC7D49}"/>
                        </a:ext>
                      </a:extLst>
                    </xdr:cNvPr>
                    <xdr:cNvCxnSpPr>
                      <a:stCxn id="245" idx="0"/>
                    </xdr:cNvCxnSpPr>
                  </xdr:nvCxnSpPr>
                  <xdr:spPr>
                    <a:xfrm rot="5400000" flipH="1" flipV="1">
                      <a:off x="1233565" y="9101885"/>
                      <a:ext cx="30767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45391" name="Group 739">
                    <a:extLst>
                      <a:ext uri="{FF2B5EF4-FFF2-40B4-BE49-F238E27FC236}">
                        <a16:creationId xmlns:a16="http://schemas.microsoft.com/office/drawing/2014/main" id="{5F207A8D-8AD7-4BA5-AA79-3212C4DB9692}"/>
                      </a:ext>
                    </a:extLst>
                  </xdr:cNvPr>
                  <xdr:cNvGrpSpPr>
                    <a:grpSpLocks/>
                  </xdr:cNvGrpSpPr>
                </xdr:nvGrpSpPr>
                <xdr:grpSpPr bwMode="auto">
                  <a:xfrm>
                    <a:off x="4409123" y="8448663"/>
                    <a:ext cx="81099" cy="123749"/>
                    <a:chOff x="4409123" y="8448663"/>
                    <a:chExt cx="81099" cy="123749"/>
                  </a:xfrm>
                </xdr:grpSpPr>
                <xdr:cxnSp macro="">
                  <xdr:nvCxnSpPr>
                    <xdr:cNvPr id="244" name="Straight Connector 243">
                      <a:extLst>
                        <a:ext uri="{FF2B5EF4-FFF2-40B4-BE49-F238E27FC236}">
                          <a16:creationId xmlns:a16="http://schemas.microsoft.com/office/drawing/2014/main" id="{236D3861-D384-47AD-B5DD-61E43B0B9F1D}"/>
                        </a:ext>
                      </a:extLst>
                    </xdr:cNvPr>
                    <xdr:cNvCxnSpPr/>
                  </xdr:nvCxnSpPr>
                  <xdr:spPr>
                    <a:xfrm flipV="1">
                      <a:off x="4410108" y="8448651"/>
                      <a:ext cx="7636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5" name="Oval 244">
                      <a:extLst>
                        <a:ext uri="{FF2B5EF4-FFF2-40B4-BE49-F238E27FC236}">
                          <a16:creationId xmlns:a16="http://schemas.microsoft.com/office/drawing/2014/main" id="{7F137329-EAFA-478D-A095-EA55713AE59F}"/>
                        </a:ext>
                      </a:extLst>
                    </xdr:cNvPr>
                    <xdr:cNvSpPr/>
                  </xdr:nvSpPr>
                  <xdr:spPr>
                    <a:xfrm>
                      <a:off x="4431927" y="8528694"/>
                      <a:ext cx="32728" cy="40021"/>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239" name="Straight Connector 238">
                <a:extLst>
                  <a:ext uri="{FF2B5EF4-FFF2-40B4-BE49-F238E27FC236}">
                    <a16:creationId xmlns:a16="http://schemas.microsoft.com/office/drawing/2014/main" id="{02A71192-6F25-46F8-8264-D4FD0D0EF8BD}"/>
                  </a:ext>
                </a:extLst>
              </xdr:cNvPr>
              <xdr:cNvCxnSpPr/>
            </xdr:nvCxnSpPr>
            <xdr:spPr>
              <a:xfrm rot="10800000" flipV="1">
                <a:off x="3056217" y="7351490"/>
                <a:ext cx="582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37" name="Straight Connector 236">
              <a:extLst>
                <a:ext uri="{FF2B5EF4-FFF2-40B4-BE49-F238E27FC236}">
                  <a16:creationId xmlns:a16="http://schemas.microsoft.com/office/drawing/2014/main" id="{D08D85F1-5BDC-44CA-A130-FA47A5CF93ED}"/>
                </a:ext>
              </a:extLst>
            </xdr:cNvPr>
            <xdr:cNvCxnSpPr/>
          </xdr:nvCxnSpPr>
          <xdr:spPr>
            <a:xfrm rot="10800000" flipV="1">
              <a:off x="3056217" y="7777435"/>
              <a:ext cx="582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45371" name="Group 380">
            <a:extLst>
              <a:ext uri="{FF2B5EF4-FFF2-40B4-BE49-F238E27FC236}">
                <a16:creationId xmlns:a16="http://schemas.microsoft.com/office/drawing/2014/main" id="{7F644968-39FB-42C0-99E4-9480C4365CE9}"/>
              </a:ext>
            </a:extLst>
          </xdr:cNvPr>
          <xdr:cNvGrpSpPr>
            <a:grpSpLocks/>
          </xdr:cNvGrpSpPr>
        </xdr:nvGrpSpPr>
        <xdr:grpSpPr bwMode="auto">
          <a:xfrm>
            <a:off x="5133973" y="14173210"/>
            <a:ext cx="270000" cy="162015"/>
            <a:chOff x="2881311" y="7067574"/>
            <a:chExt cx="1652583" cy="805010"/>
          </a:xfrm>
        </xdr:grpSpPr>
        <xdr:grpSp>
          <xdr:nvGrpSpPr>
            <xdr:cNvPr id="545372" name="Group 352">
              <a:extLst>
                <a:ext uri="{FF2B5EF4-FFF2-40B4-BE49-F238E27FC236}">
                  <a16:creationId xmlns:a16="http://schemas.microsoft.com/office/drawing/2014/main" id="{CE2CC083-5090-463D-AA41-0C766AAC0819}"/>
                </a:ext>
              </a:extLst>
            </xdr:cNvPr>
            <xdr:cNvGrpSpPr>
              <a:grpSpLocks/>
            </xdr:cNvGrpSpPr>
          </xdr:nvGrpSpPr>
          <xdr:grpSpPr bwMode="auto">
            <a:xfrm>
              <a:off x="2881311" y="7067574"/>
              <a:ext cx="1652583" cy="805010"/>
              <a:chOff x="2881311" y="7067574"/>
              <a:chExt cx="1652583" cy="805010"/>
            </a:xfrm>
          </xdr:grpSpPr>
          <xdr:grpSp>
            <xdr:nvGrpSpPr>
              <xdr:cNvPr id="545374" name="Group 750">
                <a:extLst>
                  <a:ext uri="{FF2B5EF4-FFF2-40B4-BE49-F238E27FC236}">
                    <a16:creationId xmlns:a16="http://schemas.microsoft.com/office/drawing/2014/main" id="{6F7EEB61-4389-4828-9632-8DC81A489F26}"/>
                  </a:ext>
                </a:extLst>
              </xdr:cNvPr>
              <xdr:cNvGrpSpPr>
                <a:grpSpLocks/>
              </xdr:cNvGrpSpPr>
            </xdr:nvGrpSpPr>
            <xdr:grpSpPr bwMode="auto">
              <a:xfrm rot="-5400000">
                <a:off x="3305098" y="6643787"/>
                <a:ext cx="805010" cy="1652583"/>
                <a:chOff x="4011875" y="5834267"/>
                <a:chExt cx="1388750" cy="2081031"/>
              </a:xfrm>
            </xdr:grpSpPr>
            <xdr:sp macro="" textlink="">
              <xdr:nvSpPr>
                <xdr:cNvPr id="228" name="Rectangle 227">
                  <a:extLst>
                    <a:ext uri="{FF2B5EF4-FFF2-40B4-BE49-F238E27FC236}">
                      <a16:creationId xmlns:a16="http://schemas.microsoft.com/office/drawing/2014/main" id="{530C5624-24C0-43A0-A003-8A289582D45B}"/>
                    </a:ext>
                  </a:extLst>
                </xdr:cNvPr>
                <xdr:cNvSpPr/>
              </xdr:nvSpPr>
              <xdr:spPr>
                <a:xfrm>
                  <a:off x="4420953" y="5834275"/>
                  <a:ext cx="571521" cy="4404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5377" name="Group 740">
                  <a:extLst>
                    <a:ext uri="{FF2B5EF4-FFF2-40B4-BE49-F238E27FC236}">
                      <a16:creationId xmlns:a16="http://schemas.microsoft.com/office/drawing/2014/main" id="{BC0F317C-0E81-4E31-A0FB-FFE7F352517B}"/>
                    </a:ext>
                  </a:extLst>
                </xdr:cNvPr>
                <xdr:cNvGrpSpPr>
                  <a:grpSpLocks/>
                </xdr:cNvGrpSpPr>
              </xdr:nvGrpSpPr>
              <xdr:grpSpPr bwMode="auto">
                <a:xfrm rot="5400000">
                  <a:off x="4139512" y="6654186"/>
                  <a:ext cx="1133475" cy="1388750"/>
                  <a:chOff x="4365454" y="8448663"/>
                  <a:chExt cx="168436" cy="170186"/>
                </a:xfrm>
              </xdr:grpSpPr>
              <xdr:grpSp>
                <xdr:nvGrpSpPr>
                  <xdr:cNvPr id="545378" name="Group 160">
                    <a:extLst>
                      <a:ext uri="{FF2B5EF4-FFF2-40B4-BE49-F238E27FC236}">
                        <a16:creationId xmlns:a16="http://schemas.microsoft.com/office/drawing/2014/main" id="{7DD7988E-F262-477F-81FB-8B7457BFF448}"/>
                      </a:ext>
                    </a:extLst>
                  </xdr:cNvPr>
                  <xdr:cNvGrpSpPr>
                    <a:grpSpLocks/>
                  </xdr:cNvGrpSpPr>
                </xdr:nvGrpSpPr>
                <xdr:grpSpPr bwMode="auto">
                  <a:xfrm>
                    <a:off x="4365454" y="8448693"/>
                    <a:ext cx="168436" cy="170156"/>
                    <a:chOff x="967311" y="8948212"/>
                    <a:chExt cx="914400" cy="654044"/>
                  </a:xfrm>
                </xdr:grpSpPr>
                <xdr:sp macro="" textlink="">
                  <xdr:nvSpPr>
                    <xdr:cNvPr id="234" name="Flowchart: Collate 233">
                      <a:extLst>
                        <a:ext uri="{FF2B5EF4-FFF2-40B4-BE49-F238E27FC236}">
                          <a16:creationId xmlns:a16="http://schemas.microsoft.com/office/drawing/2014/main" id="{1BB85FCF-3DC1-40F5-BC97-2044E8A3DCA7}"/>
                        </a:ext>
                      </a:extLst>
                    </xdr:cNvPr>
                    <xdr:cNvSpPr/>
                  </xdr:nvSpPr>
                  <xdr:spPr>
                    <a:xfrm rot="5400000">
                      <a:off x="1186263" y="8926912"/>
                      <a:ext cx="461504" cy="88837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35" name="Straight Connector 234">
                      <a:extLst>
                        <a:ext uri="{FF2B5EF4-FFF2-40B4-BE49-F238E27FC236}">
                          <a16:creationId xmlns:a16="http://schemas.microsoft.com/office/drawing/2014/main" id="{7415FBBA-3F88-4C1C-8BDC-82FBD4B33CB1}"/>
                        </a:ext>
                      </a:extLst>
                    </xdr:cNvPr>
                    <xdr:cNvCxnSpPr>
                      <a:stCxn id="233" idx="0"/>
                    </xdr:cNvCxnSpPr>
                  </xdr:nvCxnSpPr>
                  <xdr:spPr>
                    <a:xfrm rot="5400000" flipH="1" flipV="1">
                      <a:off x="1233565" y="9101889"/>
                      <a:ext cx="30767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45379" name="Group 739">
                    <a:extLst>
                      <a:ext uri="{FF2B5EF4-FFF2-40B4-BE49-F238E27FC236}">
                        <a16:creationId xmlns:a16="http://schemas.microsoft.com/office/drawing/2014/main" id="{FE156C34-177A-4F9F-AA72-8A404A9864AD}"/>
                      </a:ext>
                    </a:extLst>
                  </xdr:cNvPr>
                  <xdr:cNvGrpSpPr>
                    <a:grpSpLocks/>
                  </xdr:cNvGrpSpPr>
                </xdr:nvGrpSpPr>
                <xdr:grpSpPr bwMode="auto">
                  <a:xfrm>
                    <a:off x="4409123" y="8448663"/>
                    <a:ext cx="81099" cy="123749"/>
                    <a:chOff x="4409123" y="8448663"/>
                    <a:chExt cx="81099" cy="123749"/>
                  </a:xfrm>
                </xdr:grpSpPr>
                <xdr:cxnSp macro="">
                  <xdr:nvCxnSpPr>
                    <xdr:cNvPr id="232" name="Straight Connector 231">
                      <a:extLst>
                        <a:ext uri="{FF2B5EF4-FFF2-40B4-BE49-F238E27FC236}">
                          <a16:creationId xmlns:a16="http://schemas.microsoft.com/office/drawing/2014/main" id="{178861AD-651B-45FE-A282-6E5E0EF236D9}"/>
                        </a:ext>
                      </a:extLst>
                    </xdr:cNvPr>
                    <xdr:cNvCxnSpPr/>
                  </xdr:nvCxnSpPr>
                  <xdr:spPr>
                    <a:xfrm flipV="1">
                      <a:off x="4410108" y="8448652"/>
                      <a:ext cx="7636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3" name="Oval 232">
                      <a:extLst>
                        <a:ext uri="{FF2B5EF4-FFF2-40B4-BE49-F238E27FC236}">
                          <a16:creationId xmlns:a16="http://schemas.microsoft.com/office/drawing/2014/main" id="{E30FB3FD-4B29-4F80-9993-424A23E4193E}"/>
                        </a:ext>
                      </a:extLst>
                    </xdr:cNvPr>
                    <xdr:cNvSpPr/>
                  </xdr:nvSpPr>
                  <xdr:spPr>
                    <a:xfrm>
                      <a:off x="4431927" y="8528695"/>
                      <a:ext cx="32728" cy="40021"/>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227" name="Straight Connector 226">
                <a:extLst>
                  <a:ext uri="{FF2B5EF4-FFF2-40B4-BE49-F238E27FC236}">
                    <a16:creationId xmlns:a16="http://schemas.microsoft.com/office/drawing/2014/main" id="{DE29E46D-D2C7-4A74-A4C7-EB560BB9527D}"/>
                  </a:ext>
                </a:extLst>
              </xdr:cNvPr>
              <xdr:cNvCxnSpPr/>
            </xdr:nvCxnSpPr>
            <xdr:spPr>
              <a:xfrm rot="10800000" flipV="1">
                <a:off x="3114521" y="7351488"/>
                <a:ext cx="5246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25" name="Straight Connector 224">
              <a:extLst>
                <a:ext uri="{FF2B5EF4-FFF2-40B4-BE49-F238E27FC236}">
                  <a16:creationId xmlns:a16="http://schemas.microsoft.com/office/drawing/2014/main" id="{F88D8774-8AE5-41FC-8A2D-C7A4868CC56E}"/>
                </a:ext>
              </a:extLst>
            </xdr:cNvPr>
            <xdr:cNvCxnSpPr/>
          </xdr:nvCxnSpPr>
          <xdr:spPr>
            <a:xfrm rot="10800000" flipV="1">
              <a:off x="3114521" y="7777433"/>
              <a:ext cx="5246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0</xdr:colOff>
      <xdr:row>59</xdr:row>
      <xdr:rowOff>76200</xdr:rowOff>
    </xdr:from>
    <xdr:to>
      <xdr:col>90</xdr:col>
      <xdr:colOff>104775</xdr:colOff>
      <xdr:row>67</xdr:row>
      <xdr:rowOff>114300</xdr:rowOff>
    </xdr:to>
    <xdr:sp macro="" textlink="">
      <xdr:nvSpPr>
        <xdr:cNvPr id="427" name="TextBox 426">
          <a:extLst>
            <a:ext uri="{FF2B5EF4-FFF2-40B4-BE49-F238E27FC236}">
              <a16:creationId xmlns:a16="http://schemas.microsoft.com/office/drawing/2014/main" id="{53E50805-ED10-4875-A09D-B349BD7E0533}"/>
            </a:ext>
          </a:extLst>
        </xdr:cNvPr>
        <xdr:cNvSpPr txBox="1"/>
      </xdr:nvSpPr>
      <xdr:spPr>
        <a:xfrm>
          <a:off x="114300" y="7381875"/>
          <a:ext cx="10048875"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lang="en-US" sz="800" baseline="0">
              <a:latin typeface="Trebuchet MS" panose="020B0603020202020204" pitchFamily="34" charset="0"/>
            </a:rPr>
            <a:t>De aannemer neemt de nodige maatregelen opdat de goede werking van de BLE niet in het gedrang komt tgv het ontstaan van watersloten in het leidingsysteem. Minimaal neemt de aannemer hiertoe volgende maatregelen:</a:t>
          </a:r>
        </a:p>
        <a:p>
          <a:pPr>
            <a:lnSpc>
              <a:spcPts val="800"/>
            </a:lnSpc>
          </a:pPr>
          <a:r>
            <a:rPr lang="en-US" sz="800" baseline="0">
              <a:latin typeface="Trebuchet MS" panose="020B0603020202020204" pitchFamily="34" charset="0"/>
            </a:rPr>
            <a:t>- indien praktisch uitvoerbaar wordt het leidingssyteem vanaf de  manifold naar de onttrekkingsputten onder een afwaartse helling  van minimaal 1mm/m geplaatst;</a:t>
          </a:r>
        </a:p>
        <a:p>
          <a:pPr>
            <a:lnSpc>
              <a:spcPts val="800"/>
            </a:lnSpc>
          </a:pPr>
          <a:r>
            <a:rPr lang="en-US" sz="800" baseline="0">
              <a:latin typeface="Trebuchet MS" panose="020B0603020202020204" pitchFamily="34" charset="0"/>
            </a:rPr>
            <a:t>- het hoogste punt van het leidingsysteem tussen vochtafscheider en aansluiting op onttrekkingsput wordt zo laag mogelijk gehouden. Het hoogste punt zal zich, inzoverre praktisch uitvoerbaar, minder dan 2,2m boven  de aansluiting op de onttrekingsfilters situeren;</a:t>
          </a:r>
          <a:endParaRPr lang="en-US" sz="800" baseline="0">
            <a:latin typeface="Trebuchet MS" panose="020B0603020202020204" pitchFamily="34" charset="0"/>
            <a:cs typeface="Arial" pitchFamily="34" charset="0"/>
          </a:endParaRPr>
        </a:p>
        <a:p>
          <a:pPr>
            <a:lnSpc>
              <a:spcPts val="700"/>
            </a:lnSpc>
          </a:pPr>
          <a:r>
            <a:rPr lang="en-US" sz="800" baseline="0">
              <a:latin typeface="Trebuchet MS" panose="020B0603020202020204" pitchFamily="34" charset="0"/>
              <a:cs typeface="Arial" pitchFamily="34" charset="0"/>
            </a:rPr>
            <a:t>- indien één van vorige punten praktisch niet uitvoerbaar is, dient aan</a:t>
          </a:r>
          <a:r>
            <a:rPr lang="en-US" sz="800" baseline="0">
              <a:solidFill>
                <a:schemeClr val="dk1"/>
              </a:solidFill>
              <a:latin typeface="Trebuchet MS" panose="020B0603020202020204" pitchFamily="34" charset="0"/>
              <a:ea typeface="+mn-ea"/>
              <a:cs typeface="Arial" pitchFamily="34" charset="0"/>
            </a:rPr>
            <a:t>nemer in overleg met studiebureau en BOFAS andere maatregelen te voorzien (bvb. plaatsen van drainagepunten , doorblazen van het leidingsysteem dmv perslucht,....).</a:t>
          </a:r>
          <a:endParaRPr lang="en-US" sz="800" baseline="0">
            <a:latin typeface="Trebuchet MS" panose="020B0603020202020204" pitchFamily="34" charset="0"/>
            <a:cs typeface="Arial" pitchFamily="34" charset="0"/>
          </a:endParaRPr>
        </a:p>
        <a:p>
          <a:pPr>
            <a:lnSpc>
              <a:spcPts val="700"/>
            </a:lnSpc>
          </a:pPr>
          <a:r>
            <a:rPr lang="en-US" sz="800" baseline="0">
              <a:latin typeface="Trebuchet MS" panose="020B0603020202020204" pitchFamily="34" charset="0"/>
            </a:rPr>
            <a:t>- aannemer controleert bij het normale onderhoud de aanwezigheid van watersloten en zal deze indien aanwezig onmiddellijk opheffen.</a:t>
          </a:r>
        </a:p>
        <a:p>
          <a:pPr>
            <a:lnSpc>
              <a:spcPts val="700"/>
            </a:lnSpc>
          </a:pPr>
          <a:r>
            <a:rPr lang="en-US" sz="800" baseline="0">
              <a:latin typeface="Trebuchet MS" panose="020B0603020202020204" pitchFamily="34" charset="0"/>
            </a:rPr>
            <a:t>  </a:t>
          </a:r>
        </a:p>
      </xdr:txBody>
    </xdr:sp>
    <xdr:clientData/>
  </xdr:twoCellAnchor>
  <xdr:twoCellAnchor>
    <xdr:from>
      <xdr:col>20</xdr:col>
      <xdr:colOff>100854</xdr:colOff>
      <xdr:row>20</xdr:row>
      <xdr:rowOff>0</xdr:rowOff>
    </xdr:from>
    <xdr:to>
      <xdr:col>23</xdr:col>
      <xdr:colOff>12327</xdr:colOff>
      <xdr:row>21</xdr:row>
      <xdr:rowOff>86285</xdr:rowOff>
    </xdr:to>
    <xdr:grpSp>
      <xdr:nvGrpSpPr>
        <xdr:cNvPr id="274" name="Group 273">
          <a:extLst>
            <a:ext uri="{FF2B5EF4-FFF2-40B4-BE49-F238E27FC236}">
              <a16:creationId xmlns:a16="http://schemas.microsoft.com/office/drawing/2014/main" id="{20288B90-6048-4FEE-BAEE-D4C1EBB0DBC0}"/>
            </a:ext>
          </a:extLst>
        </xdr:cNvPr>
        <xdr:cNvGrpSpPr/>
      </xdr:nvGrpSpPr>
      <xdr:grpSpPr>
        <a:xfrm>
          <a:off x="2386854" y="2476500"/>
          <a:ext cx="254373" cy="210110"/>
          <a:chOff x="9105900" y="10525124"/>
          <a:chExt cx="1935421" cy="1647267"/>
        </a:xfrm>
      </xdr:grpSpPr>
      <xdr:sp macro="" textlink="">
        <xdr:nvSpPr>
          <xdr:cNvPr id="275" name="Rectangle 274">
            <a:extLst>
              <a:ext uri="{FF2B5EF4-FFF2-40B4-BE49-F238E27FC236}">
                <a16:creationId xmlns:a16="http://schemas.microsoft.com/office/drawing/2014/main" id="{DF9A63B3-541A-48DA-AEF9-BCC205EF9C66}"/>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77" name="Group 276">
            <a:extLst>
              <a:ext uri="{FF2B5EF4-FFF2-40B4-BE49-F238E27FC236}">
                <a16:creationId xmlns:a16="http://schemas.microsoft.com/office/drawing/2014/main" id="{001F9273-1A43-4478-BB65-5214DA055585}"/>
              </a:ext>
            </a:extLst>
          </xdr:cNvPr>
          <xdr:cNvGrpSpPr/>
        </xdr:nvGrpSpPr>
        <xdr:grpSpPr>
          <a:xfrm>
            <a:off x="9458325" y="10553724"/>
            <a:ext cx="1582996" cy="1618667"/>
            <a:chOff x="9672631" y="10572773"/>
            <a:chExt cx="1862144" cy="1618667"/>
          </a:xfrm>
        </xdr:grpSpPr>
        <xdr:grpSp>
          <xdr:nvGrpSpPr>
            <xdr:cNvPr id="278" name="Group 160">
              <a:extLst>
                <a:ext uri="{FF2B5EF4-FFF2-40B4-BE49-F238E27FC236}">
                  <a16:creationId xmlns:a16="http://schemas.microsoft.com/office/drawing/2014/main" id="{431519FB-3DC7-4A7A-B046-95E1BA2404F4}"/>
                </a:ext>
              </a:extLst>
            </xdr:cNvPr>
            <xdr:cNvGrpSpPr>
              <a:grpSpLocks/>
            </xdr:cNvGrpSpPr>
          </xdr:nvGrpSpPr>
          <xdr:grpSpPr bwMode="auto">
            <a:xfrm rot="5400000">
              <a:off x="9366667" y="10497738"/>
              <a:ext cx="1618667" cy="1730640"/>
              <a:chOff x="967311" y="8951113"/>
              <a:chExt cx="914400" cy="651143"/>
            </a:xfrm>
          </xdr:grpSpPr>
          <xdr:sp macro="" textlink="">
            <xdr:nvSpPr>
              <xdr:cNvPr id="282" name="Flowchart: Collate 281">
                <a:extLst>
                  <a:ext uri="{FF2B5EF4-FFF2-40B4-BE49-F238E27FC236}">
                    <a16:creationId xmlns:a16="http://schemas.microsoft.com/office/drawing/2014/main" id="{4FFFABD5-918A-4D85-8FE8-058AF9A859FF}"/>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83" name="Straight Connector 282">
                <a:extLst>
                  <a:ext uri="{FF2B5EF4-FFF2-40B4-BE49-F238E27FC236}">
                    <a16:creationId xmlns:a16="http://schemas.microsoft.com/office/drawing/2014/main" id="{61D9002A-B9A4-4CC1-93CE-38048351465C}"/>
                  </a:ext>
                </a:extLst>
              </xdr:cNvPr>
              <xdr:cNvCxnSpPr>
                <a:stCxn id="282"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79" name="Group 739">
              <a:extLst>
                <a:ext uri="{FF2B5EF4-FFF2-40B4-BE49-F238E27FC236}">
                  <a16:creationId xmlns:a16="http://schemas.microsoft.com/office/drawing/2014/main" id="{2059987D-C17D-4E39-92FE-1EC0A0557931}"/>
                </a:ext>
              </a:extLst>
            </xdr:cNvPr>
            <xdr:cNvGrpSpPr>
              <a:grpSpLocks/>
            </xdr:cNvGrpSpPr>
          </xdr:nvGrpSpPr>
          <xdr:grpSpPr bwMode="auto">
            <a:xfrm rot="5400000">
              <a:off x="9931465" y="10675315"/>
              <a:ext cx="809344" cy="1375501"/>
              <a:chOff x="4407561" y="8451137"/>
              <a:chExt cx="84219" cy="134638"/>
            </a:xfrm>
          </xdr:grpSpPr>
          <xdr:cxnSp macro="">
            <xdr:nvCxnSpPr>
              <xdr:cNvPr id="280" name="Straight Connector 279">
                <a:extLst>
                  <a:ext uri="{FF2B5EF4-FFF2-40B4-BE49-F238E27FC236}">
                    <a16:creationId xmlns:a16="http://schemas.microsoft.com/office/drawing/2014/main" id="{1D23CE4D-A02A-433D-99AA-4DCDFA6828BC}"/>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1" name="Oval 280">
                <a:extLst>
                  <a:ext uri="{FF2B5EF4-FFF2-40B4-BE49-F238E27FC236}">
                    <a16:creationId xmlns:a16="http://schemas.microsoft.com/office/drawing/2014/main" id="{D947780D-A70F-4F68-A7BD-31F89653A2F0}"/>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14</xdr:col>
      <xdr:colOff>-1</xdr:colOff>
      <xdr:row>20</xdr:row>
      <xdr:rowOff>11206</xdr:rowOff>
    </xdr:from>
    <xdr:to>
      <xdr:col>16</xdr:col>
      <xdr:colOff>23532</xdr:colOff>
      <xdr:row>21</xdr:row>
      <xdr:rowOff>97491</xdr:rowOff>
    </xdr:to>
    <xdr:grpSp>
      <xdr:nvGrpSpPr>
        <xdr:cNvPr id="285" name="Group 284">
          <a:extLst>
            <a:ext uri="{FF2B5EF4-FFF2-40B4-BE49-F238E27FC236}">
              <a16:creationId xmlns:a16="http://schemas.microsoft.com/office/drawing/2014/main" id="{E5D75BF5-3968-4EC9-AA3C-5112E91B23FF}"/>
            </a:ext>
          </a:extLst>
        </xdr:cNvPr>
        <xdr:cNvGrpSpPr/>
      </xdr:nvGrpSpPr>
      <xdr:grpSpPr>
        <a:xfrm>
          <a:off x="1600199" y="2487706"/>
          <a:ext cx="252133" cy="210110"/>
          <a:chOff x="9105900" y="10525124"/>
          <a:chExt cx="1935421" cy="1647267"/>
        </a:xfrm>
      </xdr:grpSpPr>
      <xdr:sp macro="" textlink="">
        <xdr:nvSpPr>
          <xdr:cNvPr id="286" name="Rectangle 285">
            <a:extLst>
              <a:ext uri="{FF2B5EF4-FFF2-40B4-BE49-F238E27FC236}">
                <a16:creationId xmlns:a16="http://schemas.microsoft.com/office/drawing/2014/main" id="{EDCF733A-AF76-4570-9CC4-926C54D1FAC7}"/>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87" name="Group 286">
            <a:extLst>
              <a:ext uri="{FF2B5EF4-FFF2-40B4-BE49-F238E27FC236}">
                <a16:creationId xmlns:a16="http://schemas.microsoft.com/office/drawing/2014/main" id="{2B64730F-C08A-4BFE-9141-CB1B290DEAD5}"/>
              </a:ext>
            </a:extLst>
          </xdr:cNvPr>
          <xdr:cNvGrpSpPr/>
        </xdr:nvGrpSpPr>
        <xdr:grpSpPr>
          <a:xfrm>
            <a:off x="9458325" y="10553724"/>
            <a:ext cx="1582996" cy="1618667"/>
            <a:chOff x="9672631" y="10572773"/>
            <a:chExt cx="1862144" cy="1618667"/>
          </a:xfrm>
        </xdr:grpSpPr>
        <xdr:grpSp>
          <xdr:nvGrpSpPr>
            <xdr:cNvPr id="292" name="Group 160">
              <a:extLst>
                <a:ext uri="{FF2B5EF4-FFF2-40B4-BE49-F238E27FC236}">
                  <a16:creationId xmlns:a16="http://schemas.microsoft.com/office/drawing/2014/main" id="{80FBBC45-66B3-465D-A60E-94355C0D712F}"/>
                </a:ext>
              </a:extLst>
            </xdr:cNvPr>
            <xdr:cNvGrpSpPr>
              <a:grpSpLocks/>
            </xdr:cNvGrpSpPr>
          </xdr:nvGrpSpPr>
          <xdr:grpSpPr bwMode="auto">
            <a:xfrm rot="5400000">
              <a:off x="9366667" y="10497738"/>
              <a:ext cx="1618667" cy="1730640"/>
              <a:chOff x="967311" y="8951113"/>
              <a:chExt cx="914400" cy="651143"/>
            </a:xfrm>
          </xdr:grpSpPr>
          <xdr:sp macro="" textlink="">
            <xdr:nvSpPr>
              <xdr:cNvPr id="301" name="Flowchart: Collate 300">
                <a:extLst>
                  <a:ext uri="{FF2B5EF4-FFF2-40B4-BE49-F238E27FC236}">
                    <a16:creationId xmlns:a16="http://schemas.microsoft.com/office/drawing/2014/main" id="{6A230DA5-F36B-4144-B3E5-ACEF24256B59}"/>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03" name="Straight Connector 302">
                <a:extLst>
                  <a:ext uri="{FF2B5EF4-FFF2-40B4-BE49-F238E27FC236}">
                    <a16:creationId xmlns:a16="http://schemas.microsoft.com/office/drawing/2014/main" id="{2F3C9886-D7BF-4F4F-A207-C1F225AB2ECA}"/>
                  </a:ext>
                </a:extLst>
              </xdr:cNvPr>
              <xdr:cNvCxnSpPr>
                <a:stCxn id="301"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94" name="Group 739">
              <a:extLst>
                <a:ext uri="{FF2B5EF4-FFF2-40B4-BE49-F238E27FC236}">
                  <a16:creationId xmlns:a16="http://schemas.microsoft.com/office/drawing/2014/main" id="{D3202FF0-521A-491E-AEC8-D6379810DE7E}"/>
                </a:ext>
              </a:extLst>
            </xdr:cNvPr>
            <xdr:cNvGrpSpPr>
              <a:grpSpLocks/>
            </xdr:cNvGrpSpPr>
          </xdr:nvGrpSpPr>
          <xdr:grpSpPr bwMode="auto">
            <a:xfrm rot="5400000">
              <a:off x="9931465" y="10675315"/>
              <a:ext cx="809344" cy="1375501"/>
              <a:chOff x="4407561" y="8451137"/>
              <a:chExt cx="84219" cy="134638"/>
            </a:xfrm>
          </xdr:grpSpPr>
          <xdr:cxnSp macro="">
            <xdr:nvCxnSpPr>
              <xdr:cNvPr id="295" name="Straight Connector 294">
                <a:extLst>
                  <a:ext uri="{FF2B5EF4-FFF2-40B4-BE49-F238E27FC236}">
                    <a16:creationId xmlns:a16="http://schemas.microsoft.com/office/drawing/2014/main" id="{17BD90DC-266D-49BC-B631-B29C4ED1EBFF}"/>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6" name="Oval 295">
                <a:extLst>
                  <a:ext uri="{FF2B5EF4-FFF2-40B4-BE49-F238E27FC236}">
                    <a16:creationId xmlns:a16="http://schemas.microsoft.com/office/drawing/2014/main" id="{64BC29DE-EC15-4C61-8EE8-4BEE28408412}"/>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30</xdr:col>
      <xdr:colOff>0</xdr:colOff>
      <xdr:row>20</xdr:row>
      <xdr:rowOff>11206</xdr:rowOff>
    </xdr:from>
    <xdr:to>
      <xdr:col>32</xdr:col>
      <xdr:colOff>23533</xdr:colOff>
      <xdr:row>21</xdr:row>
      <xdr:rowOff>97491</xdr:rowOff>
    </xdr:to>
    <xdr:grpSp>
      <xdr:nvGrpSpPr>
        <xdr:cNvPr id="304" name="Group 303">
          <a:extLst>
            <a:ext uri="{FF2B5EF4-FFF2-40B4-BE49-F238E27FC236}">
              <a16:creationId xmlns:a16="http://schemas.microsoft.com/office/drawing/2014/main" id="{040C381C-5F2D-44D1-86E5-DBB4E71F229E}"/>
            </a:ext>
          </a:extLst>
        </xdr:cNvPr>
        <xdr:cNvGrpSpPr/>
      </xdr:nvGrpSpPr>
      <xdr:grpSpPr>
        <a:xfrm>
          <a:off x="3429000" y="2487706"/>
          <a:ext cx="252133" cy="210110"/>
          <a:chOff x="9105900" y="10525124"/>
          <a:chExt cx="1935421" cy="1647267"/>
        </a:xfrm>
      </xdr:grpSpPr>
      <xdr:sp macro="" textlink="">
        <xdr:nvSpPr>
          <xdr:cNvPr id="310" name="Rectangle 309">
            <a:extLst>
              <a:ext uri="{FF2B5EF4-FFF2-40B4-BE49-F238E27FC236}">
                <a16:creationId xmlns:a16="http://schemas.microsoft.com/office/drawing/2014/main" id="{78D35412-940A-486E-809C-93F784359908}"/>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18" name="Group 317">
            <a:extLst>
              <a:ext uri="{FF2B5EF4-FFF2-40B4-BE49-F238E27FC236}">
                <a16:creationId xmlns:a16="http://schemas.microsoft.com/office/drawing/2014/main" id="{334EDF9E-B5A5-4BE9-A65B-69F84C9F17D9}"/>
              </a:ext>
            </a:extLst>
          </xdr:cNvPr>
          <xdr:cNvGrpSpPr/>
        </xdr:nvGrpSpPr>
        <xdr:grpSpPr>
          <a:xfrm>
            <a:off x="9458325" y="10553724"/>
            <a:ext cx="1582996" cy="1618667"/>
            <a:chOff x="9672631" y="10572773"/>
            <a:chExt cx="1862144" cy="1618667"/>
          </a:xfrm>
        </xdr:grpSpPr>
        <xdr:grpSp>
          <xdr:nvGrpSpPr>
            <xdr:cNvPr id="320" name="Group 160">
              <a:extLst>
                <a:ext uri="{FF2B5EF4-FFF2-40B4-BE49-F238E27FC236}">
                  <a16:creationId xmlns:a16="http://schemas.microsoft.com/office/drawing/2014/main" id="{F1D921AD-6B26-4EA7-A8B1-B50BD9715BE9}"/>
                </a:ext>
              </a:extLst>
            </xdr:cNvPr>
            <xdr:cNvGrpSpPr>
              <a:grpSpLocks/>
            </xdr:cNvGrpSpPr>
          </xdr:nvGrpSpPr>
          <xdr:grpSpPr bwMode="auto">
            <a:xfrm rot="5400000">
              <a:off x="9366667" y="10497738"/>
              <a:ext cx="1618667" cy="1730640"/>
              <a:chOff x="967311" y="8951113"/>
              <a:chExt cx="914400" cy="651143"/>
            </a:xfrm>
          </xdr:grpSpPr>
          <xdr:sp macro="" textlink="">
            <xdr:nvSpPr>
              <xdr:cNvPr id="327" name="Flowchart: Collate 326">
                <a:extLst>
                  <a:ext uri="{FF2B5EF4-FFF2-40B4-BE49-F238E27FC236}">
                    <a16:creationId xmlns:a16="http://schemas.microsoft.com/office/drawing/2014/main" id="{EA913C20-67D6-483B-A209-B9BEE1EF2B68}"/>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28" name="Straight Connector 327">
                <a:extLst>
                  <a:ext uri="{FF2B5EF4-FFF2-40B4-BE49-F238E27FC236}">
                    <a16:creationId xmlns:a16="http://schemas.microsoft.com/office/drawing/2014/main" id="{4E221409-E9D4-4410-B17F-CEFC1D6839FC}"/>
                  </a:ext>
                </a:extLst>
              </xdr:cNvPr>
              <xdr:cNvCxnSpPr>
                <a:stCxn id="327"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21" name="Group 739">
              <a:extLst>
                <a:ext uri="{FF2B5EF4-FFF2-40B4-BE49-F238E27FC236}">
                  <a16:creationId xmlns:a16="http://schemas.microsoft.com/office/drawing/2014/main" id="{388035D0-0BBE-4843-9E0B-F53F5EB4DC65}"/>
                </a:ext>
              </a:extLst>
            </xdr:cNvPr>
            <xdr:cNvGrpSpPr>
              <a:grpSpLocks/>
            </xdr:cNvGrpSpPr>
          </xdr:nvGrpSpPr>
          <xdr:grpSpPr bwMode="auto">
            <a:xfrm rot="5400000">
              <a:off x="9931465" y="10675315"/>
              <a:ext cx="809344" cy="1375501"/>
              <a:chOff x="4407561" y="8451137"/>
              <a:chExt cx="84219" cy="134638"/>
            </a:xfrm>
          </xdr:grpSpPr>
          <xdr:cxnSp macro="">
            <xdr:nvCxnSpPr>
              <xdr:cNvPr id="325" name="Straight Connector 324">
                <a:extLst>
                  <a:ext uri="{FF2B5EF4-FFF2-40B4-BE49-F238E27FC236}">
                    <a16:creationId xmlns:a16="http://schemas.microsoft.com/office/drawing/2014/main" id="{33D5C746-46A2-494C-A767-8EB66CE3479A}"/>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6" name="Oval 325">
                <a:extLst>
                  <a:ext uri="{FF2B5EF4-FFF2-40B4-BE49-F238E27FC236}">
                    <a16:creationId xmlns:a16="http://schemas.microsoft.com/office/drawing/2014/main" id="{FE1DDFCE-8A37-4627-92C4-D7BE33A98B9C}"/>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33</xdr:col>
      <xdr:colOff>9525</xdr:colOff>
      <xdr:row>6</xdr:row>
      <xdr:rowOff>114300</xdr:rowOff>
    </xdr:from>
    <xdr:to>
      <xdr:col>86</xdr:col>
      <xdr:colOff>33617</xdr:colOff>
      <xdr:row>62</xdr:row>
      <xdr:rowOff>121722</xdr:rowOff>
    </xdr:to>
    <xdr:grpSp>
      <xdr:nvGrpSpPr>
        <xdr:cNvPr id="4" name="Group 3">
          <a:extLst>
            <a:ext uri="{FF2B5EF4-FFF2-40B4-BE49-F238E27FC236}">
              <a16:creationId xmlns:a16="http://schemas.microsoft.com/office/drawing/2014/main" id="{2EB3EEB0-9DF5-4A95-B2F1-A2F00690ED0C}"/>
            </a:ext>
          </a:extLst>
        </xdr:cNvPr>
        <xdr:cNvGrpSpPr/>
      </xdr:nvGrpSpPr>
      <xdr:grpSpPr>
        <a:xfrm>
          <a:off x="3781425" y="857250"/>
          <a:ext cx="6081992" cy="6941622"/>
          <a:chOff x="3707466" y="853888"/>
          <a:chExt cx="5963210" cy="6910195"/>
        </a:xfrm>
      </xdr:grpSpPr>
      <xdr:grpSp>
        <xdr:nvGrpSpPr>
          <xdr:cNvPr id="545245" name="Group 352">
            <a:extLst>
              <a:ext uri="{FF2B5EF4-FFF2-40B4-BE49-F238E27FC236}">
                <a16:creationId xmlns:a16="http://schemas.microsoft.com/office/drawing/2014/main" id="{D7338A57-41EC-474E-AE4F-F9A988189A94}"/>
              </a:ext>
            </a:extLst>
          </xdr:cNvPr>
          <xdr:cNvGrpSpPr>
            <a:grpSpLocks/>
          </xdr:cNvGrpSpPr>
        </xdr:nvGrpSpPr>
        <xdr:grpSpPr bwMode="auto">
          <a:xfrm>
            <a:off x="3707466" y="853888"/>
            <a:ext cx="5963210" cy="6910195"/>
            <a:chOff x="3878140" y="861646"/>
            <a:chExt cx="6232281" cy="7047613"/>
          </a:xfrm>
        </xdr:grpSpPr>
        <xdr:grpSp>
          <xdr:nvGrpSpPr>
            <xdr:cNvPr id="545246" name="Group 351">
              <a:extLst>
                <a:ext uri="{FF2B5EF4-FFF2-40B4-BE49-F238E27FC236}">
                  <a16:creationId xmlns:a16="http://schemas.microsoft.com/office/drawing/2014/main" id="{C4B37D4C-6E26-4DD8-A6DE-A0CF4B6CB084}"/>
                </a:ext>
              </a:extLst>
            </xdr:cNvPr>
            <xdr:cNvGrpSpPr>
              <a:grpSpLocks/>
            </xdr:cNvGrpSpPr>
          </xdr:nvGrpSpPr>
          <xdr:grpSpPr bwMode="auto">
            <a:xfrm>
              <a:off x="3878140" y="861646"/>
              <a:ext cx="6232281" cy="6925642"/>
              <a:chOff x="3878140" y="861646"/>
              <a:chExt cx="6232281" cy="6925642"/>
            </a:xfrm>
          </xdr:grpSpPr>
          <xdr:grpSp>
            <xdr:nvGrpSpPr>
              <xdr:cNvPr id="545255" name="Group 328">
                <a:extLst>
                  <a:ext uri="{FF2B5EF4-FFF2-40B4-BE49-F238E27FC236}">
                    <a16:creationId xmlns:a16="http://schemas.microsoft.com/office/drawing/2014/main" id="{9D58496C-27AD-4F01-8DAA-55675FBA4E63}"/>
                  </a:ext>
                </a:extLst>
              </xdr:cNvPr>
              <xdr:cNvGrpSpPr>
                <a:grpSpLocks/>
              </xdr:cNvGrpSpPr>
            </xdr:nvGrpSpPr>
            <xdr:grpSpPr bwMode="auto">
              <a:xfrm>
                <a:off x="3878140" y="861646"/>
                <a:ext cx="6232281" cy="6925642"/>
                <a:chOff x="3878140" y="861646"/>
                <a:chExt cx="6232281" cy="6925642"/>
              </a:xfrm>
            </xdr:grpSpPr>
            <xdr:grpSp>
              <xdr:nvGrpSpPr>
                <xdr:cNvPr id="545264" name="Group 425">
                  <a:extLst>
                    <a:ext uri="{FF2B5EF4-FFF2-40B4-BE49-F238E27FC236}">
                      <a16:creationId xmlns:a16="http://schemas.microsoft.com/office/drawing/2014/main" id="{EE654F7D-31CF-4C98-A824-64C77C7533DF}"/>
                    </a:ext>
                  </a:extLst>
                </xdr:cNvPr>
                <xdr:cNvGrpSpPr>
                  <a:grpSpLocks/>
                </xdr:cNvGrpSpPr>
              </xdr:nvGrpSpPr>
              <xdr:grpSpPr bwMode="auto">
                <a:xfrm>
                  <a:off x="3878140" y="861646"/>
                  <a:ext cx="6232281" cy="2596662"/>
                  <a:chOff x="3781425" y="857250"/>
                  <a:chExt cx="6076950" cy="2581276"/>
                </a:xfrm>
              </xdr:grpSpPr>
              <xdr:sp macro="" textlink="">
                <xdr:nvSpPr>
                  <xdr:cNvPr id="545273" name="Line 587">
                    <a:extLst>
                      <a:ext uri="{FF2B5EF4-FFF2-40B4-BE49-F238E27FC236}">
                        <a16:creationId xmlns:a16="http://schemas.microsoft.com/office/drawing/2014/main" id="{BE3E8759-6527-4AB6-9939-BDF5F8A72DF6}"/>
                      </a:ext>
                    </a:extLst>
                  </xdr:cNvPr>
                  <xdr:cNvSpPr>
                    <a:spLocks noChangeShapeType="1"/>
                  </xdr:cNvSpPr>
                </xdr:nvSpPr>
                <xdr:spPr bwMode="auto">
                  <a:xfrm>
                    <a:off x="5372100" y="2962275"/>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5274" name="Group 424">
                    <a:extLst>
                      <a:ext uri="{FF2B5EF4-FFF2-40B4-BE49-F238E27FC236}">
                        <a16:creationId xmlns:a16="http://schemas.microsoft.com/office/drawing/2014/main" id="{F200A3F1-3326-432F-BB31-A0C9935A577D}"/>
                      </a:ext>
                    </a:extLst>
                  </xdr:cNvPr>
                  <xdr:cNvGrpSpPr>
                    <a:grpSpLocks/>
                  </xdr:cNvGrpSpPr>
                </xdr:nvGrpSpPr>
                <xdr:grpSpPr bwMode="auto">
                  <a:xfrm>
                    <a:off x="3781425" y="857250"/>
                    <a:ext cx="6076950" cy="2581276"/>
                    <a:chOff x="3781425" y="857250"/>
                    <a:chExt cx="6076950" cy="2581276"/>
                  </a:xfrm>
                </xdr:grpSpPr>
                <xdr:sp macro="" textlink="">
                  <xdr:nvSpPr>
                    <xdr:cNvPr id="545275" name="Line 587">
                      <a:extLst>
                        <a:ext uri="{FF2B5EF4-FFF2-40B4-BE49-F238E27FC236}">
                          <a16:creationId xmlns:a16="http://schemas.microsoft.com/office/drawing/2014/main" id="{857C7EC3-566C-4505-ACF2-0DC93485DA20}"/>
                        </a:ext>
                      </a:extLst>
                    </xdr:cNvPr>
                    <xdr:cNvSpPr>
                      <a:spLocks noChangeShapeType="1"/>
                    </xdr:cNvSpPr>
                  </xdr:nvSpPr>
                  <xdr:spPr bwMode="auto">
                    <a:xfrm>
                      <a:off x="5372100" y="2867025"/>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5276" name="Group 423">
                      <a:extLst>
                        <a:ext uri="{FF2B5EF4-FFF2-40B4-BE49-F238E27FC236}">
                          <a16:creationId xmlns:a16="http://schemas.microsoft.com/office/drawing/2014/main" id="{197D5BCC-15E9-4BC7-AD69-447A7BD34234}"/>
                        </a:ext>
                      </a:extLst>
                    </xdr:cNvPr>
                    <xdr:cNvGrpSpPr>
                      <a:grpSpLocks/>
                    </xdr:cNvGrpSpPr>
                  </xdr:nvGrpSpPr>
                  <xdr:grpSpPr bwMode="auto">
                    <a:xfrm>
                      <a:off x="3781425" y="857250"/>
                      <a:ext cx="6076950" cy="2581276"/>
                      <a:chOff x="3781425" y="857250"/>
                      <a:chExt cx="6076950" cy="2581276"/>
                    </a:xfrm>
                  </xdr:grpSpPr>
                  <xdr:sp macro="" textlink="">
                    <xdr:nvSpPr>
                      <xdr:cNvPr id="415" name="TextBox 414">
                        <a:extLst>
                          <a:ext uri="{FF2B5EF4-FFF2-40B4-BE49-F238E27FC236}">
                            <a16:creationId xmlns:a16="http://schemas.microsoft.com/office/drawing/2014/main" id="{5C91CD87-B55D-443F-A619-42D7D664ECB1}"/>
                          </a:ext>
                        </a:extLst>
                      </xdr:cNvPr>
                      <xdr:cNvSpPr txBox="1"/>
                    </xdr:nvSpPr>
                    <xdr:spPr>
                      <a:xfrm>
                        <a:off x="5543550" y="2695576"/>
                        <a:ext cx="7429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naar GWZI</a:t>
                        </a:r>
                      </a:p>
                    </xdr:txBody>
                  </xdr:sp>
                  <xdr:sp macro="" textlink="">
                    <xdr:nvSpPr>
                      <xdr:cNvPr id="401" name="TextBox 400">
                        <a:extLst>
                          <a:ext uri="{FF2B5EF4-FFF2-40B4-BE49-F238E27FC236}">
                            <a16:creationId xmlns:a16="http://schemas.microsoft.com/office/drawing/2014/main" id="{2E5806A6-8974-440C-B0F6-512F4EAB93E1}"/>
                          </a:ext>
                        </a:extLst>
                      </xdr:cNvPr>
                      <xdr:cNvSpPr txBox="1"/>
                    </xdr:nvSpPr>
                    <xdr:spPr bwMode="auto">
                      <a:xfrm>
                        <a:off x="5857875" y="1143000"/>
                        <a:ext cx="581025" cy="200025"/>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Arial" pitchFamily="34" charset="0"/>
                          </a:rPr>
                          <a:t>Bypass</a:t>
                        </a:r>
                      </a:p>
                    </xdr:txBody>
                  </xdr:sp>
                  <xdr:sp macro="" textlink="">
                    <xdr:nvSpPr>
                      <xdr:cNvPr id="359" name="TextBox 358">
                        <a:extLst>
                          <a:ext uri="{FF2B5EF4-FFF2-40B4-BE49-F238E27FC236}">
                            <a16:creationId xmlns:a16="http://schemas.microsoft.com/office/drawing/2014/main" id="{51DBE522-01DC-4D1B-9230-C269D74FAA55}"/>
                          </a:ext>
                        </a:extLst>
                      </xdr:cNvPr>
                      <xdr:cNvSpPr txBox="1"/>
                    </xdr:nvSpPr>
                    <xdr:spPr>
                      <a:xfrm>
                        <a:off x="7896225" y="2276476"/>
                        <a:ext cx="85725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5 Di à 500 mm</a:t>
                        </a:r>
                      </a:p>
                    </xdr:txBody>
                  </xdr:sp>
                  <xdr:sp macro="" textlink="">
                    <xdr:nvSpPr>
                      <xdr:cNvPr id="358" name="TextBox 357">
                        <a:extLst>
                          <a:ext uri="{FF2B5EF4-FFF2-40B4-BE49-F238E27FC236}">
                            <a16:creationId xmlns:a16="http://schemas.microsoft.com/office/drawing/2014/main" id="{9441B246-D256-43C1-A7FA-B0FFFBD9B3BF}"/>
                          </a:ext>
                        </a:extLst>
                      </xdr:cNvPr>
                      <xdr:cNvSpPr txBox="1"/>
                    </xdr:nvSpPr>
                    <xdr:spPr>
                      <a:xfrm>
                        <a:off x="6238875" y="2305051"/>
                        <a:ext cx="138112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25  Di  à 1500mm</a:t>
                        </a:r>
                      </a:p>
                    </xdr:txBody>
                  </xdr:sp>
                  <xdr:sp macro="" textlink="">
                    <xdr:nvSpPr>
                      <xdr:cNvPr id="545281" name="Line 23">
                        <a:extLst>
                          <a:ext uri="{FF2B5EF4-FFF2-40B4-BE49-F238E27FC236}">
                            <a16:creationId xmlns:a16="http://schemas.microsoft.com/office/drawing/2014/main" id="{05B04FD4-84CE-4B34-9B19-F1D90EB54A55}"/>
                          </a:ext>
                        </a:extLst>
                      </xdr:cNvPr>
                      <xdr:cNvSpPr>
                        <a:spLocks noChangeShapeType="1"/>
                      </xdr:cNvSpPr>
                    </xdr:nvSpPr>
                    <xdr:spPr bwMode="auto">
                      <a:xfrm flipV="1">
                        <a:off x="4658032" y="1504948"/>
                        <a:ext cx="218767" cy="2656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5282" name="Group 647">
                        <a:extLst>
                          <a:ext uri="{FF2B5EF4-FFF2-40B4-BE49-F238E27FC236}">
                            <a16:creationId xmlns:a16="http://schemas.microsoft.com/office/drawing/2014/main" id="{C21E18A3-8B92-4CFA-9DC9-162DFF7B5958}"/>
                          </a:ext>
                        </a:extLst>
                      </xdr:cNvPr>
                      <xdr:cNvGrpSpPr>
                        <a:grpSpLocks/>
                      </xdr:cNvGrpSpPr>
                    </xdr:nvGrpSpPr>
                    <xdr:grpSpPr bwMode="auto">
                      <a:xfrm>
                        <a:off x="3781425" y="857250"/>
                        <a:ext cx="6076950" cy="2581276"/>
                        <a:chOff x="3942292" y="335505"/>
                        <a:chExt cx="5610157" cy="2581275"/>
                      </a:xfrm>
                    </xdr:grpSpPr>
                    <xdr:sp macro="" textlink="">
                      <xdr:nvSpPr>
                        <xdr:cNvPr id="545327" name="Line 20">
                          <a:extLst>
                            <a:ext uri="{FF2B5EF4-FFF2-40B4-BE49-F238E27FC236}">
                              <a16:creationId xmlns:a16="http://schemas.microsoft.com/office/drawing/2014/main" id="{A1968C78-B257-46D5-8F84-95892F560C31}"/>
                            </a:ext>
                          </a:extLst>
                        </xdr:cNvPr>
                        <xdr:cNvSpPr>
                          <a:spLocks noChangeShapeType="1"/>
                        </xdr:cNvSpPr>
                      </xdr:nvSpPr>
                      <xdr:spPr bwMode="auto">
                        <a:xfrm flipV="1">
                          <a:off x="3942292" y="1707104"/>
                          <a:ext cx="5573609" cy="210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328" name="Line 21">
                          <a:extLst>
                            <a:ext uri="{FF2B5EF4-FFF2-40B4-BE49-F238E27FC236}">
                              <a16:creationId xmlns:a16="http://schemas.microsoft.com/office/drawing/2014/main" id="{3A71E4DC-91A9-440B-9638-8A3637B76423}"/>
                            </a:ext>
                          </a:extLst>
                        </xdr:cNvPr>
                        <xdr:cNvSpPr>
                          <a:spLocks noChangeShapeType="1"/>
                        </xdr:cNvSpPr>
                      </xdr:nvSpPr>
                      <xdr:spPr bwMode="auto">
                        <a:xfrm flipV="1">
                          <a:off x="3946525" y="1459456"/>
                          <a:ext cx="5605924" cy="10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5329" name="Group 447">
                          <a:extLst>
                            <a:ext uri="{FF2B5EF4-FFF2-40B4-BE49-F238E27FC236}">
                              <a16:creationId xmlns:a16="http://schemas.microsoft.com/office/drawing/2014/main" id="{F2085D7D-2C10-49B7-AAD4-9C5061301CCE}"/>
                            </a:ext>
                          </a:extLst>
                        </xdr:cNvPr>
                        <xdr:cNvGrpSpPr>
                          <a:grpSpLocks/>
                        </xdr:cNvGrpSpPr>
                      </xdr:nvGrpSpPr>
                      <xdr:grpSpPr bwMode="auto">
                        <a:xfrm>
                          <a:off x="4566620" y="335505"/>
                          <a:ext cx="4824812" cy="2581275"/>
                          <a:chOff x="1767329" y="18900475"/>
                          <a:chExt cx="4824812" cy="2725681"/>
                        </a:xfrm>
                      </xdr:grpSpPr>
                      <xdr:sp macro="" textlink="">
                        <xdr:nvSpPr>
                          <xdr:cNvPr id="159" name="TextBox 158">
                            <a:extLst>
                              <a:ext uri="{FF2B5EF4-FFF2-40B4-BE49-F238E27FC236}">
                                <a16:creationId xmlns:a16="http://schemas.microsoft.com/office/drawing/2014/main" id="{12BB4E9C-1236-4D4B-AC0F-730C9E929C20}"/>
                              </a:ext>
                            </a:extLst>
                          </xdr:cNvPr>
                          <xdr:cNvSpPr txBox="1"/>
                        </xdr:nvSpPr>
                        <xdr:spPr>
                          <a:xfrm>
                            <a:off x="3974460" y="20851701"/>
                            <a:ext cx="2462138" cy="553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Opmerking:</a:t>
                            </a:r>
                          </a:p>
                          <a:p>
                            <a:r>
                              <a:rPr lang="en-US" sz="800" baseline="0">
                                <a:latin typeface="Trebuchet MS" panose="020B0603020202020204" pitchFamily="34" charset="0"/>
                              </a:rPr>
                              <a:t>- voorzien van werkingsurenteller </a:t>
                            </a:r>
                          </a:p>
                          <a:p>
                            <a:r>
                              <a:rPr lang="en-US" sz="800" baseline="0">
                                <a:latin typeface="Trebuchet MS" panose="020B0603020202020204" pitchFamily="34" charset="0"/>
                              </a:rPr>
                              <a:t>- voorzien van een frequentieregelaar</a:t>
                            </a:r>
                          </a:p>
                          <a:p>
                            <a:endParaRPr lang="en-US" sz="800" baseline="0">
                              <a:latin typeface="Arial" pitchFamily="34" charset="0"/>
                            </a:endParaRPr>
                          </a:p>
                        </xdr:txBody>
                      </xdr:sp>
                      <xdr:grpSp>
                        <xdr:nvGrpSpPr>
                          <xdr:cNvPr id="545331" name="Group 379">
                            <a:extLst>
                              <a:ext uri="{FF2B5EF4-FFF2-40B4-BE49-F238E27FC236}">
                                <a16:creationId xmlns:a16="http://schemas.microsoft.com/office/drawing/2014/main" id="{83E8C492-FC87-497C-83BC-B2DB2DE0840C}"/>
                              </a:ext>
                            </a:extLst>
                          </xdr:cNvPr>
                          <xdr:cNvGrpSpPr>
                            <a:grpSpLocks/>
                          </xdr:cNvGrpSpPr>
                        </xdr:nvGrpSpPr>
                        <xdr:grpSpPr bwMode="auto">
                          <a:xfrm>
                            <a:off x="1767329" y="18900475"/>
                            <a:ext cx="4824812" cy="2725681"/>
                            <a:chOff x="6127662" y="340871"/>
                            <a:chExt cx="4824812" cy="2572245"/>
                          </a:xfrm>
                        </xdr:grpSpPr>
                        <xdr:sp macro="" textlink="">
                          <xdr:nvSpPr>
                            <xdr:cNvPr id="161" name="TextBox 160">
                              <a:extLst>
                                <a:ext uri="{FF2B5EF4-FFF2-40B4-BE49-F238E27FC236}">
                                  <a16:creationId xmlns:a16="http://schemas.microsoft.com/office/drawing/2014/main" id="{CD26323A-AA1C-4D6E-993F-1D5DB4244DCE}"/>
                                </a:ext>
                              </a:extLst>
                            </xdr:cNvPr>
                            <xdr:cNvSpPr txBox="1"/>
                          </xdr:nvSpPr>
                          <xdr:spPr>
                            <a:xfrm>
                              <a:off x="6206802" y="416804"/>
                              <a:ext cx="1248656" cy="25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Vacuumblower</a:t>
                              </a:r>
                            </a:p>
                          </xdr:txBody>
                        </xdr:sp>
                        <xdr:sp macro="" textlink="">
                          <xdr:nvSpPr>
                            <xdr:cNvPr id="545333" name="Rectangle 277">
                              <a:extLst>
                                <a:ext uri="{FF2B5EF4-FFF2-40B4-BE49-F238E27FC236}">
                                  <a16:creationId xmlns:a16="http://schemas.microsoft.com/office/drawing/2014/main" id="{E724C494-16D3-4663-9677-3FBC77399780}"/>
                                </a:ext>
                              </a:extLst>
                            </xdr:cNvPr>
                            <xdr:cNvSpPr>
                              <a:spLocks noChangeArrowheads="1"/>
                            </xdr:cNvSpPr>
                          </xdr:nvSpPr>
                          <xdr:spPr bwMode="auto">
                            <a:xfrm>
                              <a:off x="6127662" y="340871"/>
                              <a:ext cx="4824812" cy="2572245"/>
                            </a:xfrm>
                            <a:prstGeom prst="rect">
                              <a:avLst/>
                            </a:prstGeom>
                            <a:noFill/>
                            <a:ln w="6350">
                              <a:solidFill>
                                <a:srgbClr val="000000"/>
                              </a:solidFill>
                              <a:prstDash val="lgDash"/>
                              <a:miter lim="800000"/>
                              <a:headEnd/>
                              <a:tailEnd/>
                            </a:ln>
                            <a:extLst>
                              <a:ext uri="{909E8E84-426E-40DD-AFC4-6F175D3DCCD1}">
                                <a14:hiddenFill xmlns:a14="http://schemas.microsoft.com/office/drawing/2010/main">
                                  <a:solidFill>
                                    <a:srgbClr val="FFFFFF"/>
                                  </a:solidFill>
                                </a14:hiddenFill>
                              </a:ext>
                            </a:extLst>
                          </xdr:spPr>
                        </xdr:sp>
                      </xdr:grpSp>
                    </xdr:grpSp>
                  </xdr:grpSp>
                  <xdr:grpSp>
                    <xdr:nvGrpSpPr>
                      <xdr:cNvPr id="545283" name="Group 344">
                        <a:extLst>
                          <a:ext uri="{FF2B5EF4-FFF2-40B4-BE49-F238E27FC236}">
                            <a16:creationId xmlns:a16="http://schemas.microsoft.com/office/drawing/2014/main" id="{9CA9CF3B-D7AB-4092-B3B8-739F1A3F9FA5}"/>
                          </a:ext>
                        </a:extLst>
                      </xdr:cNvPr>
                      <xdr:cNvGrpSpPr>
                        <a:grpSpLocks/>
                      </xdr:cNvGrpSpPr>
                    </xdr:nvGrpSpPr>
                    <xdr:grpSpPr bwMode="auto">
                      <a:xfrm>
                        <a:off x="8743950" y="1257299"/>
                        <a:ext cx="733424" cy="1095374"/>
                        <a:chOff x="6395505" y="744143"/>
                        <a:chExt cx="733425" cy="1094184"/>
                      </a:xfrm>
                    </xdr:grpSpPr>
                    <xdr:sp macro="" textlink="">
                      <xdr:nvSpPr>
                        <xdr:cNvPr id="545318" name="Line 281">
                          <a:extLst>
                            <a:ext uri="{FF2B5EF4-FFF2-40B4-BE49-F238E27FC236}">
                              <a16:creationId xmlns:a16="http://schemas.microsoft.com/office/drawing/2014/main" id="{DFE2A91D-07E8-41D7-840E-F994AF9C7AF3}"/>
                            </a:ext>
                          </a:extLst>
                        </xdr:cNvPr>
                        <xdr:cNvSpPr>
                          <a:spLocks noChangeShapeType="1"/>
                        </xdr:cNvSpPr>
                      </xdr:nvSpPr>
                      <xdr:spPr bwMode="auto">
                        <a:xfrm flipH="1">
                          <a:off x="6916207" y="972493"/>
                          <a:ext cx="88899" cy="38746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5319" name="Group 439">
                          <a:extLst>
                            <a:ext uri="{FF2B5EF4-FFF2-40B4-BE49-F238E27FC236}">
                              <a16:creationId xmlns:a16="http://schemas.microsoft.com/office/drawing/2014/main" id="{A69694EE-E2AB-429B-B5F0-835129714E35}"/>
                            </a:ext>
                          </a:extLst>
                        </xdr:cNvPr>
                        <xdr:cNvGrpSpPr>
                          <a:grpSpLocks/>
                        </xdr:cNvGrpSpPr>
                      </xdr:nvGrpSpPr>
                      <xdr:grpSpPr bwMode="auto">
                        <a:xfrm>
                          <a:off x="6566956" y="1343566"/>
                          <a:ext cx="495301" cy="494761"/>
                          <a:chOff x="6625165" y="3047482"/>
                          <a:chExt cx="495301" cy="494761"/>
                        </a:xfrm>
                      </xdr:grpSpPr>
                      <xdr:sp macro="" textlink="">
                        <xdr:nvSpPr>
                          <xdr:cNvPr id="334" name="Flowchart: Connector 333">
                            <a:extLst>
                              <a:ext uri="{FF2B5EF4-FFF2-40B4-BE49-F238E27FC236}">
                                <a16:creationId xmlns:a16="http://schemas.microsoft.com/office/drawing/2014/main" id="{99A36DE9-BECC-4532-87BF-33C205E017F8}"/>
                              </a:ext>
                            </a:extLst>
                          </xdr:cNvPr>
                          <xdr:cNvSpPr/>
                        </xdr:nvSpPr>
                        <xdr:spPr>
                          <a:xfrm>
                            <a:off x="6625164" y="3047483"/>
                            <a:ext cx="495301" cy="494762"/>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5323" name="Group 438">
                            <a:extLst>
                              <a:ext uri="{FF2B5EF4-FFF2-40B4-BE49-F238E27FC236}">
                                <a16:creationId xmlns:a16="http://schemas.microsoft.com/office/drawing/2014/main" id="{644EA465-43AB-44B7-9D5C-12043FD5AAD9}"/>
                              </a:ext>
                            </a:extLst>
                          </xdr:cNvPr>
                          <xdr:cNvGrpSpPr>
                            <a:grpSpLocks/>
                          </xdr:cNvGrpSpPr>
                        </xdr:nvGrpSpPr>
                        <xdr:grpSpPr bwMode="auto">
                          <a:xfrm>
                            <a:off x="6752720" y="3080889"/>
                            <a:ext cx="358222" cy="419996"/>
                            <a:chOff x="6752720" y="3080889"/>
                            <a:chExt cx="358222" cy="419996"/>
                          </a:xfrm>
                        </xdr:grpSpPr>
                        <xdr:sp macro="" textlink="">
                          <xdr:nvSpPr>
                            <xdr:cNvPr id="545324" name="Line 271">
                              <a:extLst>
                                <a:ext uri="{FF2B5EF4-FFF2-40B4-BE49-F238E27FC236}">
                                  <a16:creationId xmlns:a16="http://schemas.microsoft.com/office/drawing/2014/main" id="{D7E75EF7-5D40-477F-8DEC-90D30B08648A}"/>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325" name="Line 272">
                              <a:extLst>
                                <a:ext uri="{FF2B5EF4-FFF2-40B4-BE49-F238E27FC236}">
                                  <a16:creationId xmlns:a16="http://schemas.microsoft.com/office/drawing/2014/main" id="{75278D61-51B4-4E7D-89B0-30568077437C}"/>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326" name="Line 273">
                              <a:extLst>
                                <a:ext uri="{FF2B5EF4-FFF2-40B4-BE49-F238E27FC236}">
                                  <a16:creationId xmlns:a16="http://schemas.microsoft.com/office/drawing/2014/main" id="{8085FA15-02E1-4EFC-8FAB-4F5F84EC0522}"/>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332" name="TextBox 331">
                          <a:extLst>
                            <a:ext uri="{FF2B5EF4-FFF2-40B4-BE49-F238E27FC236}">
                              <a16:creationId xmlns:a16="http://schemas.microsoft.com/office/drawing/2014/main" id="{DC32DA2B-92AE-4535-A932-53ACC532B86A}"/>
                            </a:ext>
                          </a:extLst>
                        </xdr:cNvPr>
                        <xdr:cNvSpPr txBox="1"/>
                      </xdr:nvSpPr>
                      <xdr:spPr>
                        <a:xfrm>
                          <a:off x="6405030" y="744144"/>
                          <a:ext cx="723901" cy="228352"/>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Arial" pitchFamily="34" charset="0"/>
                            </a:rPr>
                            <a:t>Blower</a:t>
                          </a:r>
                        </a:p>
                      </xdr:txBody>
                    </xdr:sp>
                    <xdr:cxnSp macro="">
                      <xdr:nvCxnSpPr>
                        <xdr:cNvPr id="333" name="Straight Connector 332">
                          <a:extLst>
                            <a:ext uri="{FF2B5EF4-FFF2-40B4-BE49-F238E27FC236}">
                              <a16:creationId xmlns:a16="http://schemas.microsoft.com/office/drawing/2014/main" id="{721D41B5-60FE-4F43-9FD1-25D3F58E5016}"/>
                            </a:ext>
                          </a:extLst>
                        </xdr:cNvPr>
                        <xdr:cNvCxnSpPr>
                          <a:endCxn id="545318" idx="0"/>
                        </xdr:cNvCxnSpPr>
                      </xdr:nvCxnSpPr>
                      <xdr:spPr>
                        <a:xfrm flipV="1">
                          <a:off x="6395505" y="972496"/>
                          <a:ext cx="6096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45284" name="Group 337">
                        <a:extLst>
                          <a:ext uri="{FF2B5EF4-FFF2-40B4-BE49-F238E27FC236}">
                            <a16:creationId xmlns:a16="http://schemas.microsoft.com/office/drawing/2014/main" id="{DE941745-9571-4839-8562-4A834148B9B7}"/>
                          </a:ext>
                        </a:extLst>
                      </xdr:cNvPr>
                      <xdr:cNvGrpSpPr>
                        <a:grpSpLocks/>
                      </xdr:cNvGrpSpPr>
                    </xdr:nvGrpSpPr>
                    <xdr:grpSpPr bwMode="auto">
                      <a:xfrm>
                        <a:off x="8677275" y="1647825"/>
                        <a:ext cx="238125" cy="371475"/>
                        <a:chOff x="9454092" y="2436296"/>
                        <a:chExt cx="242358" cy="373581"/>
                      </a:xfrm>
                    </xdr:grpSpPr>
                    <xdr:grpSp>
                      <xdr:nvGrpSpPr>
                        <xdr:cNvPr id="545313" name="Group 370">
                          <a:extLst>
                            <a:ext uri="{FF2B5EF4-FFF2-40B4-BE49-F238E27FC236}">
                              <a16:creationId xmlns:a16="http://schemas.microsoft.com/office/drawing/2014/main" id="{53D36A36-2E40-45D1-AA32-688F249E50A5}"/>
                            </a:ext>
                          </a:extLst>
                        </xdr:cNvPr>
                        <xdr:cNvGrpSpPr>
                          <a:grpSpLocks/>
                        </xdr:cNvGrpSpPr>
                      </xdr:nvGrpSpPr>
                      <xdr:grpSpPr bwMode="auto">
                        <a:xfrm>
                          <a:off x="9454092" y="2436291"/>
                          <a:ext cx="242358" cy="338668"/>
                          <a:chOff x="6121494" y="226"/>
                          <a:chExt cx="242358" cy="46"/>
                        </a:xfrm>
                      </xdr:grpSpPr>
                      <xdr:sp macro="" textlink="">
                        <xdr:nvSpPr>
                          <xdr:cNvPr id="343" name="Oval 371">
                            <a:extLst>
                              <a:ext uri="{FF2B5EF4-FFF2-40B4-BE49-F238E27FC236}">
                                <a16:creationId xmlns:a16="http://schemas.microsoft.com/office/drawing/2014/main" id="{95A11C45-97EB-4870-A969-F6B2FD40243E}"/>
                              </a:ext>
                            </a:extLst>
                          </xdr:cNvPr>
                          <xdr:cNvSpPr>
                            <a:spLocks noChangeArrowheads="1"/>
                          </xdr:cNvSpPr>
                        </xdr:nvSpPr>
                        <xdr:spPr bwMode="auto">
                          <a:xfrm>
                            <a:off x="6121494" y="226"/>
                            <a:ext cx="242358" cy="3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a:t>
                            </a:r>
                          </a:p>
                        </xdr:txBody>
                      </xdr:sp>
                      <xdr:sp macro="" textlink="">
                        <xdr:nvSpPr>
                          <xdr:cNvPr id="545316" name="Line 372">
                            <a:extLst>
                              <a:ext uri="{FF2B5EF4-FFF2-40B4-BE49-F238E27FC236}">
                                <a16:creationId xmlns:a16="http://schemas.microsoft.com/office/drawing/2014/main" id="{D1A1E382-38CD-4BCB-9FA3-FB6E661E426E}"/>
                              </a:ext>
                            </a:extLst>
                          </xdr:cNvPr>
                          <xdr:cNvSpPr>
                            <a:spLocks noChangeShapeType="1"/>
                          </xdr:cNvSpPr>
                        </xdr:nvSpPr>
                        <xdr:spPr bwMode="auto">
                          <a:xfrm flipV="1">
                            <a:off x="6197691" y="257"/>
                            <a:ext cx="3"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317" name="Line 373">
                            <a:extLst>
                              <a:ext uri="{FF2B5EF4-FFF2-40B4-BE49-F238E27FC236}">
                                <a16:creationId xmlns:a16="http://schemas.microsoft.com/office/drawing/2014/main" id="{31680FD9-80D3-424C-BC1E-CE962AE16BA3}"/>
                              </a:ext>
                            </a:extLst>
                          </xdr:cNvPr>
                          <xdr:cNvSpPr>
                            <a:spLocks noChangeShapeType="1"/>
                          </xdr:cNvSpPr>
                        </xdr:nvSpPr>
                        <xdr:spPr bwMode="auto">
                          <a:xfrm>
                            <a:off x="6276718" y="258"/>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42" name="Rectangle 341">
                          <a:extLst>
                            <a:ext uri="{FF2B5EF4-FFF2-40B4-BE49-F238E27FC236}">
                              <a16:creationId xmlns:a16="http://schemas.microsoft.com/office/drawing/2014/main" id="{69F9E8E4-8108-47BE-888A-6B332B1A1E98}"/>
                            </a:ext>
                          </a:extLst>
                        </xdr:cNvPr>
                        <xdr:cNvSpPr/>
                      </xdr:nvSpPr>
                      <xdr:spPr>
                        <a:xfrm>
                          <a:off x="9541341" y="2742824"/>
                          <a:ext cx="67860" cy="670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545285" name="Line 593">
                        <a:extLst>
                          <a:ext uri="{FF2B5EF4-FFF2-40B4-BE49-F238E27FC236}">
                            <a16:creationId xmlns:a16="http://schemas.microsoft.com/office/drawing/2014/main" id="{78169C08-448F-4D4F-8C5F-9CA02723F08C}"/>
                          </a:ext>
                        </a:extLst>
                      </xdr:cNvPr>
                      <xdr:cNvSpPr>
                        <a:spLocks noChangeShapeType="1"/>
                      </xdr:cNvSpPr>
                    </xdr:nvSpPr>
                    <xdr:spPr bwMode="auto">
                      <a:xfrm>
                        <a:off x="5495925" y="292417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9" name="Oval 562">
                        <a:extLst>
                          <a:ext uri="{FF2B5EF4-FFF2-40B4-BE49-F238E27FC236}">
                            <a16:creationId xmlns:a16="http://schemas.microsoft.com/office/drawing/2014/main" id="{35861CE7-BB92-4BF7-BE3A-31574DBA68F3}"/>
                          </a:ext>
                        </a:extLst>
                      </xdr:cNvPr>
                      <xdr:cNvSpPr>
                        <a:spLocks noChangeArrowheads="1"/>
                      </xdr:cNvSpPr>
                    </xdr:nvSpPr>
                    <xdr:spPr bwMode="auto">
                      <a:xfrm>
                        <a:off x="7553325" y="140970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K</a:t>
                        </a:r>
                      </a:p>
                    </xdr:txBody>
                  </xdr:sp>
                  <xdr:sp macro="" textlink="">
                    <xdr:nvSpPr>
                      <xdr:cNvPr id="545287" name="Line 563">
                        <a:extLst>
                          <a:ext uri="{FF2B5EF4-FFF2-40B4-BE49-F238E27FC236}">
                            <a16:creationId xmlns:a16="http://schemas.microsoft.com/office/drawing/2014/main" id="{7ACF0638-27CA-4669-A678-EABE3C817D04}"/>
                          </a:ext>
                        </a:extLst>
                      </xdr:cNvPr>
                      <xdr:cNvSpPr>
                        <a:spLocks noChangeShapeType="1"/>
                      </xdr:cNvSpPr>
                    </xdr:nvSpPr>
                    <xdr:spPr bwMode="auto">
                      <a:xfrm>
                        <a:off x="7686675" y="1644650"/>
                        <a:ext cx="152400"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288" name="Rectangle 705">
                        <a:extLst>
                          <a:ext uri="{FF2B5EF4-FFF2-40B4-BE49-F238E27FC236}">
                            <a16:creationId xmlns:a16="http://schemas.microsoft.com/office/drawing/2014/main" id="{C12B8EFD-612B-4E34-BD6C-A2996715084D}"/>
                          </a:ext>
                        </a:extLst>
                      </xdr:cNvPr>
                      <xdr:cNvSpPr>
                        <a:spLocks noChangeArrowheads="1"/>
                      </xdr:cNvSpPr>
                    </xdr:nvSpPr>
                    <xdr:spPr bwMode="auto">
                      <a:xfrm>
                        <a:off x="7781925" y="1860550"/>
                        <a:ext cx="104775" cy="485775"/>
                      </a:xfrm>
                      <a:prstGeom prst="rect">
                        <a:avLst/>
                      </a:prstGeom>
                      <a:solidFill>
                        <a:srgbClr val="FFFFFF"/>
                      </a:solidFill>
                      <a:ln w="9525">
                        <a:solidFill>
                          <a:srgbClr val="000000"/>
                        </a:solidFill>
                        <a:miter lim="800000"/>
                        <a:headEnd/>
                        <a:tailEnd/>
                      </a:ln>
                    </xdr:spPr>
                  </xdr:sp>
                  <xdr:sp macro="" textlink="">
                    <xdr:nvSpPr>
                      <xdr:cNvPr id="545289" name="Line 716">
                        <a:extLst>
                          <a:ext uri="{FF2B5EF4-FFF2-40B4-BE49-F238E27FC236}">
                            <a16:creationId xmlns:a16="http://schemas.microsoft.com/office/drawing/2014/main" id="{57BAA1BD-6001-4560-9ECC-8E4FA52D1E6C}"/>
                          </a:ext>
                        </a:extLst>
                      </xdr:cNvPr>
                      <xdr:cNvSpPr>
                        <a:spLocks noChangeShapeType="1"/>
                      </xdr:cNvSpPr>
                    </xdr:nvSpPr>
                    <xdr:spPr bwMode="auto">
                      <a:xfrm>
                        <a:off x="5743576" y="2476500"/>
                        <a:ext cx="2028824"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5290" name="Line 717">
                        <a:extLst>
                          <a:ext uri="{FF2B5EF4-FFF2-40B4-BE49-F238E27FC236}">
                            <a16:creationId xmlns:a16="http://schemas.microsoft.com/office/drawing/2014/main" id="{807D4550-91D1-4EA9-8310-E5D5F542F95F}"/>
                          </a:ext>
                        </a:extLst>
                      </xdr:cNvPr>
                      <xdr:cNvSpPr>
                        <a:spLocks noChangeShapeType="1"/>
                      </xdr:cNvSpPr>
                    </xdr:nvSpPr>
                    <xdr:spPr bwMode="auto">
                      <a:xfrm>
                        <a:off x="7896225" y="2476500"/>
                        <a:ext cx="857250" cy="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5291" name="Line 719">
                        <a:extLst>
                          <a:ext uri="{FF2B5EF4-FFF2-40B4-BE49-F238E27FC236}">
                            <a16:creationId xmlns:a16="http://schemas.microsoft.com/office/drawing/2014/main" id="{0F1E5BEE-1742-45C7-AFCA-303B323743B4}"/>
                          </a:ext>
                        </a:extLst>
                      </xdr:cNvPr>
                      <xdr:cNvSpPr>
                        <a:spLocks noChangeShapeType="1"/>
                      </xdr:cNvSpPr>
                    </xdr:nvSpPr>
                    <xdr:spPr bwMode="auto">
                      <a:xfrm>
                        <a:off x="7896225" y="2397125"/>
                        <a:ext cx="0" cy="174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292" name="Line 720">
                        <a:extLst>
                          <a:ext uri="{FF2B5EF4-FFF2-40B4-BE49-F238E27FC236}">
                            <a16:creationId xmlns:a16="http://schemas.microsoft.com/office/drawing/2014/main" id="{11313311-0835-4CC5-B61C-4B60ABE3D2E4}"/>
                          </a:ext>
                        </a:extLst>
                      </xdr:cNvPr>
                      <xdr:cNvSpPr>
                        <a:spLocks noChangeShapeType="1"/>
                      </xdr:cNvSpPr>
                    </xdr:nvSpPr>
                    <xdr:spPr bwMode="auto">
                      <a:xfrm>
                        <a:off x="8763000" y="2368550"/>
                        <a:ext cx="0" cy="203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293" name="Line 721">
                        <a:extLst>
                          <a:ext uri="{FF2B5EF4-FFF2-40B4-BE49-F238E27FC236}">
                            <a16:creationId xmlns:a16="http://schemas.microsoft.com/office/drawing/2014/main" id="{1C369EBB-4676-4F7D-89C6-3F6D6D32C726}"/>
                          </a:ext>
                        </a:extLst>
                      </xdr:cNvPr>
                      <xdr:cNvSpPr>
                        <a:spLocks noChangeShapeType="1"/>
                      </xdr:cNvSpPr>
                    </xdr:nvSpPr>
                    <xdr:spPr bwMode="auto">
                      <a:xfrm>
                        <a:off x="5743575" y="2317750"/>
                        <a:ext cx="0" cy="254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294" name="Line 719">
                        <a:extLst>
                          <a:ext uri="{FF2B5EF4-FFF2-40B4-BE49-F238E27FC236}">
                            <a16:creationId xmlns:a16="http://schemas.microsoft.com/office/drawing/2014/main" id="{E3FFE340-BD8D-4A01-8091-6FDF62F6A7B5}"/>
                          </a:ext>
                        </a:extLst>
                      </xdr:cNvPr>
                      <xdr:cNvSpPr>
                        <a:spLocks noChangeShapeType="1"/>
                      </xdr:cNvSpPr>
                    </xdr:nvSpPr>
                    <xdr:spPr bwMode="auto">
                      <a:xfrm>
                        <a:off x="7781925" y="2390775"/>
                        <a:ext cx="0" cy="174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5295" name="Group 396">
                        <a:extLst>
                          <a:ext uri="{FF2B5EF4-FFF2-40B4-BE49-F238E27FC236}">
                            <a16:creationId xmlns:a16="http://schemas.microsoft.com/office/drawing/2014/main" id="{1D1E06F1-AB20-446E-8807-AD84E1B0B698}"/>
                          </a:ext>
                        </a:extLst>
                      </xdr:cNvPr>
                      <xdr:cNvGrpSpPr>
                        <a:grpSpLocks/>
                      </xdr:cNvGrpSpPr>
                    </xdr:nvGrpSpPr>
                    <xdr:grpSpPr bwMode="auto">
                      <a:xfrm>
                        <a:off x="5476877" y="1841174"/>
                        <a:ext cx="266698" cy="254323"/>
                        <a:chOff x="5667376" y="1600199"/>
                        <a:chExt cx="304799" cy="247651"/>
                      </a:xfrm>
                    </xdr:grpSpPr>
                    <xdr:grpSp>
                      <xdr:nvGrpSpPr>
                        <xdr:cNvPr id="545303" name="Group 455">
                          <a:extLst>
                            <a:ext uri="{FF2B5EF4-FFF2-40B4-BE49-F238E27FC236}">
                              <a16:creationId xmlns:a16="http://schemas.microsoft.com/office/drawing/2014/main" id="{71153A52-F8FE-4BEC-A61C-7C4F73CE61F7}"/>
                            </a:ext>
                          </a:extLst>
                        </xdr:cNvPr>
                        <xdr:cNvGrpSpPr>
                          <a:grpSpLocks/>
                        </xdr:cNvGrpSpPr>
                      </xdr:nvGrpSpPr>
                      <xdr:grpSpPr bwMode="auto">
                        <a:xfrm>
                          <a:off x="5667376" y="1600199"/>
                          <a:ext cx="304799" cy="247651"/>
                          <a:chOff x="856" y="240"/>
                          <a:chExt cx="33" cy="32"/>
                        </a:xfrm>
                      </xdr:grpSpPr>
                      <xdr:grpSp>
                        <xdr:nvGrpSpPr>
                          <xdr:cNvPr id="545305" name="Group 441">
                            <a:extLst>
                              <a:ext uri="{FF2B5EF4-FFF2-40B4-BE49-F238E27FC236}">
                                <a16:creationId xmlns:a16="http://schemas.microsoft.com/office/drawing/2014/main" id="{CD989417-BBD4-4CDE-94EB-E6C164A6956C}"/>
                              </a:ext>
                            </a:extLst>
                          </xdr:cNvPr>
                          <xdr:cNvGrpSpPr>
                            <a:grpSpLocks/>
                          </xdr:cNvGrpSpPr>
                        </xdr:nvGrpSpPr>
                        <xdr:grpSpPr bwMode="auto">
                          <a:xfrm rot="10800000">
                            <a:off x="856" y="250"/>
                            <a:ext cx="33" cy="22"/>
                            <a:chOff x="908" y="334"/>
                            <a:chExt cx="33" cy="22"/>
                          </a:xfrm>
                        </xdr:grpSpPr>
                        <xdr:sp macro="" textlink="">
                          <xdr:nvSpPr>
                            <xdr:cNvPr id="545308" name="Arc 436">
                              <a:extLst>
                                <a:ext uri="{FF2B5EF4-FFF2-40B4-BE49-F238E27FC236}">
                                  <a16:creationId xmlns:a16="http://schemas.microsoft.com/office/drawing/2014/main" id="{960DD0D9-0FA0-4410-AD26-B6883E53EF1E}"/>
                                </a:ext>
                              </a:extLst>
                            </xdr:cNvPr>
                            <xdr:cNvSpPr>
                              <a:spLocks/>
                            </xdr:cNvSpPr>
                          </xdr:nvSpPr>
                          <xdr:spPr bwMode="auto">
                            <a:xfrm rot="10800000" flipH="1" flipV="1">
                              <a:off x="925" y="343"/>
                              <a:ext cx="7"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309" name="Arc 437">
                              <a:extLst>
                                <a:ext uri="{FF2B5EF4-FFF2-40B4-BE49-F238E27FC236}">
                                  <a16:creationId xmlns:a16="http://schemas.microsoft.com/office/drawing/2014/main" id="{00E66826-CE9F-4DE5-BB9A-A01F77E9C8D7}"/>
                                </a:ext>
                              </a:extLst>
                            </xdr:cNvPr>
                            <xdr:cNvSpPr>
                              <a:spLocks/>
                            </xdr:cNvSpPr>
                          </xdr:nvSpPr>
                          <xdr:spPr bwMode="auto">
                            <a:xfrm rot="5400000" flipH="1" flipV="1">
                              <a:off x="917" y="343"/>
                              <a:ext cx="7"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310" name="Arc 438">
                              <a:extLst>
                                <a:ext uri="{FF2B5EF4-FFF2-40B4-BE49-F238E27FC236}">
                                  <a16:creationId xmlns:a16="http://schemas.microsoft.com/office/drawing/2014/main" id="{B0EDF6CC-2B41-4C55-ACD8-4E2EFA6DD46C}"/>
                                </a:ext>
                              </a:extLst>
                            </xdr:cNvPr>
                            <xdr:cNvSpPr>
                              <a:spLocks/>
                            </xdr:cNvSpPr>
                          </xdr:nvSpPr>
                          <xdr:spPr bwMode="auto">
                            <a:xfrm rot="5400000" flipH="1" flipV="1">
                              <a:off x="908" y="334"/>
                              <a:ext cx="16" cy="1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311" name="Arc 439">
                              <a:extLst>
                                <a:ext uri="{FF2B5EF4-FFF2-40B4-BE49-F238E27FC236}">
                                  <a16:creationId xmlns:a16="http://schemas.microsoft.com/office/drawing/2014/main" id="{F28A4332-C4D7-4357-91FA-F8AE84D72260}"/>
                                </a:ext>
                              </a:extLst>
                            </xdr:cNvPr>
                            <xdr:cNvSpPr>
                              <a:spLocks/>
                            </xdr:cNvSpPr>
                          </xdr:nvSpPr>
                          <xdr:spPr bwMode="auto">
                            <a:xfrm rot="10800000" flipH="1" flipV="1">
                              <a:off x="925" y="334"/>
                              <a:ext cx="16" cy="1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312" name="Line 440">
                              <a:extLst>
                                <a:ext uri="{FF2B5EF4-FFF2-40B4-BE49-F238E27FC236}">
                                  <a16:creationId xmlns:a16="http://schemas.microsoft.com/office/drawing/2014/main" id="{87666D74-E05D-481E-B746-86EDEC91001B}"/>
                                </a:ext>
                              </a:extLst>
                            </xdr:cNvPr>
                            <xdr:cNvSpPr>
                              <a:spLocks noChangeShapeType="1"/>
                            </xdr:cNvSpPr>
                          </xdr:nvSpPr>
                          <xdr:spPr bwMode="auto">
                            <a:xfrm>
                              <a:off x="917" y="356"/>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45306" name="Line 442">
                            <a:extLst>
                              <a:ext uri="{FF2B5EF4-FFF2-40B4-BE49-F238E27FC236}">
                                <a16:creationId xmlns:a16="http://schemas.microsoft.com/office/drawing/2014/main" id="{5F9D654A-9CFF-46BC-BA37-A151A0B8A7BD}"/>
                              </a:ext>
                            </a:extLst>
                          </xdr:cNvPr>
                          <xdr:cNvSpPr>
                            <a:spLocks noChangeShapeType="1"/>
                          </xdr:cNvSpPr>
                        </xdr:nvSpPr>
                        <xdr:spPr bwMode="auto">
                          <a:xfrm flipV="1">
                            <a:off x="865" y="240"/>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307" name="Line 443">
                            <a:extLst>
                              <a:ext uri="{FF2B5EF4-FFF2-40B4-BE49-F238E27FC236}">
                                <a16:creationId xmlns:a16="http://schemas.microsoft.com/office/drawing/2014/main" id="{8E07C6D1-4E0C-4C72-B70F-A33716CFFC6F}"/>
                              </a:ext>
                            </a:extLst>
                          </xdr:cNvPr>
                          <xdr:cNvSpPr>
                            <a:spLocks noChangeShapeType="1"/>
                          </xdr:cNvSpPr>
                        </xdr:nvSpPr>
                        <xdr:spPr bwMode="auto">
                          <a:xfrm flipV="1">
                            <a:off x="880" y="2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89" name="Rectangle 388">
                          <a:extLst>
                            <a:ext uri="{FF2B5EF4-FFF2-40B4-BE49-F238E27FC236}">
                              <a16:creationId xmlns:a16="http://schemas.microsoft.com/office/drawing/2014/main" id="{D91E1140-060D-4015-93CC-2113A3F9017E}"/>
                            </a:ext>
                          </a:extLst>
                        </xdr:cNvPr>
                        <xdr:cNvSpPr/>
                      </xdr:nvSpPr>
                      <xdr:spPr bwMode="auto">
                        <a:xfrm>
                          <a:off x="5765346" y="1690176"/>
                          <a:ext cx="119743" cy="556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545296" name="Line 462">
                        <a:extLst>
                          <a:ext uri="{FF2B5EF4-FFF2-40B4-BE49-F238E27FC236}">
                            <a16:creationId xmlns:a16="http://schemas.microsoft.com/office/drawing/2014/main" id="{2F239EFD-4924-430E-819A-003176444D53}"/>
                          </a:ext>
                        </a:extLst>
                      </xdr:cNvPr>
                      <xdr:cNvSpPr>
                        <a:spLocks noChangeShapeType="1"/>
                      </xdr:cNvSpPr>
                    </xdr:nvSpPr>
                    <xdr:spPr bwMode="auto">
                      <a:xfrm>
                        <a:off x="5915025" y="13620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297" name="Line 463">
                        <a:extLst>
                          <a:ext uri="{FF2B5EF4-FFF2-40B4-BE49-F238E27FC236}">
                            <a16:creationId xmlns:a16="http://schemas.microsoft.com/office/drawing/2014/main" id="{3E8F2827-03A7-477C-830A-65F82671173E}"/>
                          </a:ext>
                        </a:extLst>
                      </xdr:cNvPr>
                      <xdr:cNvSpPr>
                        <a:spLocks noChangeShapeType="1"/>
                      </xdr:cNvSpPr>
                    </xdr:nvSpPr>
                    <xdr:spPr bwMode="auto">
                      <a:xfrm flipH="1">
                        <a:off x="5657541" y="1362076"/>
                        <a:ext cx="247955" cy="3034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9" name="Oval 1">
                        <a:extLst>
                          <a:ext uri="{FF2B5EF4-FFF2-40B4-BE49-F238E27FC236}">
                            <a16:creationId xmlns:a16="http://schemas.microsoft.com/office/drawing/2014/main" id="{87CA52B5-3CE1-44B7-A24D-E9D0A18948D2}"/>
                          </a:ext>
                        </a:extLst>
                      </xdr:cNvPr>
                      <xdr:cNvSpPr>
                        <a:spLocks noChangeArrowheads="1"/>
                      </xdr:cNvSpPr>
                    </xdr:nvSpPr>
                    <xdr:spPr bwMode="auto">
                      <a:xfrm>
                        <a:off x="4886325" y="135255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J</a:t>
                        </a:r>
                      </a:p>
                    </xdr:txBody>
                  </xdr:sp>
                  <xdr:sp macro="" textlink="">
                    <xdr:nvSpPr>
                      <xdr:cNvPr id="545299" name="Line 23">
                        <a:extLst>
                          <a:ext uri="{FF2B5EF4-FFF2-40B4-BE49-F238E27FC236}">
                            <a16:creationId xmlns:a16="http://schemas.microsoft.com/office/drawing/2014/main" id="{6B036E67-D0B2-417A-BB1C-8D39C0A48D9C}"/>
                          </a:ext>
                        </a:extLst>
                      </xdr:cNvPr>
                      <xdr:cNvSpPr>
                        <a:spLocks noChangeShapeType="1"/>
                      </xdr:cNvSpPr>
                    </xdr:nvSpPr>
                    <xdr:spPr bwMode="auto">
                      <a:xfrm flipH="1" flipV="1">
                        <a:off x="8305798" y="1514473"/>
                        <a:ext cx="153007" cy="234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1" name="Oval 1">
                        <a:extLst>
                          <a:ext uri="{FF2B5EF4-FFF2-40B4-BE49-F238E27FC236}">
                            <a16:creationId xmlns:a16="http://schemas.microsoft.com/office/drawing/2014/main" id="{977D8C97-82EB-4D66-90EF-AC2803560C7D}"/>
                          </a:ext>
                        </a:extLst>
                      </xdr:cNvPr>
                      <xdr:cNvSpPr>
                        <a:spLocks noChangeArrowheads="1"/>
                      </xdr:cNvSpPr>
                    </xdr:nvSpPr>
                    <xdr:spPr bwMode="auto">
                      <a:xfrm>
                        <a:off x="8105775" y="131445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J</a:t>
                        </a:r>
                      </a:p>
                    </xdr:txBody>
                  </xdr:sp>
                  <xdr:sp macro="" textlink="">
                    <xdr:nvSpPr>
                      <xdr:cNvPr id="422" name="TextBox 421">
                        <a:extLst>
                          <a:ext uri="{FF2B5EF4-FFF2-40B4-BE49-F238E27FC236}">
                            <a16:creationId xmlns:a16="http://schemas.microsoft.com/office/drawing/2014/main" id="{284BB684-602C-4600-A3EA-A1CB83DBB343}"/>
                          </a:ext>
                        </a:extLst>
                      </xdr:cNvPr>
                      <xdr:cNvSpPr txBox="1"/>
                    </xdr:nvSpPr>
                    <xdr:spPr>
                      <a:xfrm rot="16200000">
                        <a:off x="4443412" y="2157414"/>
                        <a:ext cx="1247775"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800"/>
                          </a:lnSpc>
                        </a:pPr>
                        <a:endParaRPr lang="en-US" sz="800" baseline="0">
                          <a:latin typeface="Trebuchet MS" panose="020B0603020202020204" pitchFamily="34" charset="0"/>
                        </a:endParaRPr>
                      </a:p>
                      <a:p>
                        <a:pPr algn="ctr">
                          <a:lnSpc>
                            <a:spcPts val="600"/>
                          </a:lnSpc>
                        </a:pPr>
                        <a:r>
                          <a:rPr lang="en-US" sz="800" baseline="0">
                            <a:latin typeface="Trebuchet MS" panose="020B0603020202020204" pitchFamily="34" charset="0"/>
                          </a:rPr>
                          <a:t>Vochtafscheider</a:t>
                        </a:r>
                      </a:p>
                    </xdr:txBody>
                  </xdr:sp>
                  <xdr:sp macro="" textlink="">
                    <xdr:nvSpPr>
                      <xdr:cNvPr id="545302" name="Rectangle 445">
                        <a:extLst>
                          <a:ext uri="{FF2B5EF4-FFF2-40B4-BE49-F238E27FC236}">
                            <a16:creationId xmlns:a16="http://schemas.microsoft.com/office/drawing/2014/main" id="{C7FB8FB6-2087-4111-8CC4-5DDD3D95F67C}"/>
                          </a:ext>
                        </a:extLst>
                      </xdr:cNvPr>
                      <xdr:cNvSpPr>
                        <a:spLocks noChangeArrowheads="1"/>
                      </xdr:cNvSpPr>
                    </xdr:nvSpPr>
                    <xdr:spPr bwMode="auto">
                      <a:xfrm flipV="1">
                        <a:off x="5353052" y="2886074"/>
                        <a:ext cx="95248" cy="666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grpSp>
            <xdr:cxnSp macro="">
              <xdr:nvCxnSpPr>
                <xdr:cNvPr id="317" name="Straight Connector 316">
                  <a:extLst>
                    <a:ext uri="{FF2B5EF4-FFF2-40B4-BE49-F238E27FC236}">
                      <a16:creationId xmlns:a16="http://schemas.microsoft.com/office/drawing/2014/main" id="{DF645BB1-8D7E-48A9-821C-04E4D37D5C5D}"/>
                    </a:ext>
                  </a:extLst>
                </xdr:cNvPr>
                <xdr:cNvCxnSpPr/>
              </xdr:nvCxnSpPr>
              <xdr:spPr bwMode="auto">
                <a:xfrm rot="10800000" flipH="1">
                  <a:off x="8654925" y="7787288"/>
                  <a:ext cx="78147"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51" name="Straight Connector 350">
                <a:extLst>
                  <a:ext uri="{FF2B5EF4-FFF2-40B4-BE49-F238E27FC236}">
                    <a16:creationId xmlns:a16="http://schemas.microsoft.com/office/drawing/2014/main" id="{672C36D4-7297-478A-B80A-7EBDC48B2069}"/>
                  </a:ext>
                </a:extLst>
              </xdr:cNvPr>
              <xdr:cNvCxnSpPr/>
            </xdr:nvCxnSpPr>
            <xdr:spPr bwMode="auto">
              <a:xfrm rot="10800000" flipH="1">
                <a:off x="5704849" y="5133704"/>
                <a:ext cx="117223"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40" name="Straight Connector 339">
              <a:extLst>
                <a:ext uri="{FF2B5EF4-FFF2-40B4-BE49-F238E27FC236}">
                  <a16:creationId xmlns:a16="http://schemas.microsoft.com/office/drawing/2014/main" id="{234E61A8-E7AE-4862-B60E-81F92BE8CB2C}"/>
                </a:ext>
              </a:extLst>
            </xdr:cNvPr>
            <xdr:cNvCxnSpPr/>
          </xdr:nvCxnSpPr>
          <xdr:spPr bwMode="auto">
            <a:xfrm rot="10800000" flipH="1">
              <a:off x="4708453" y="7909259"/>
              <a:ext cx="68379"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nvGrpSpPr>
          <xdr:cNvPr id="377" name="Group 376">
            <a:extLst>
              <a:ext uri="{FF2B5EF4-FFF2-40B4-BE49-F238E27FC236}">
                <a16:creationId xmlns:a16="http://schemas.microsoft.com/office/drawing/2014/main" id="{6BDEE3F5-27B2-4D02-87AA-EDA5A94CE477}"/>
              </a:ext>
            </a:extLst>
          </xdr:cNvPr>
          <xdr:cNvGrpSpPr/>
        </xdr:nvGrpSpPr>
        <xdr:grpSpPr>
          <a:xfrm>
            <a:off x="5434852" y="1636058"/>
            <a:ext cx="247650" cy="209550"/>
            <a:chOff x="9105900" y="10525124"/>
            <a:chExt cx="1935421" cy="1647267"/>
          </a:xfrm>
        </xdr:grpSpPr>
        <xdr:sp macro="" textlink="">
          <xdr:nvSpPr>
            <xdr:cNvPr id="378" name="Rectangle 377">
              <a:extLst>
                <a:ext uri="{FF2B5EF4-FFF2-40B4-BE49-F238E27FC236}">
                  <a16:creationId xmlns:a16="http://schemas.microsoft.com/office/drawing/2014/main" id="{9126B353-2FE0-4595-9875-46C5DE9B6076}"/>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79" name="Group 378">
              <a:extLst>
                <a:ext uri="{FF2B5EF4-FFF2-40B4-BE49-F238E27FC236}">
                  <a16:creationId xmlns:a16="http://schemas.microsoft.com/office/drawing/2014/main" id="{43AF3D90-3854-4E5B-BE02-4924A3473362}"/>
                </a:ext>
              </a:extLst>
            </xdr:cNvPr>
            <xdr:cNvGrpSpPr/>
          </xdr:nvGrpSpPr>
          <xdr:grpSpPr>
            <a:xfrm>
              <a:off x="9458325" y="10553724"/>
              <a:ext cx="1582996" cy="1618667"/>
              <a:chOff x="9672631" y="10572773"/>
              <a:chExt cx="1862144" cy="1618667"/>
            </a:xfrm>
          </xdr:grpSpPr>
          <xdr:grpSp>
            <xdr:nvGrpSpPr>
              <xdr:cNvPr id="380" name="Group 160">
                <a:extLst>
                  <a:ext uri="{FF2B5EF4-FFF2-40B4-BE49-F238E27FC236}">
                    <a16:creationId xmlns:a16="http://schemas.microsoft.com/office/drawing/2014/main" id="{D951544B-2D3D-4BC3-BCC6-BC231E4CDCF2}"/>
                  </a:ext>
                </a:extLst>
              </xdr:cNvPr>
              <xdr:cNvGrpSpPr>
                <a:grpSpLocks/>
              </xdr:cNvGrpSpPr>
            </xdr:nvGrpSpPr>
            <xdr:grpSpPr bwMode="auto">
              <a:xfrm rot="5400000">
                <a:off x="9366667" y="10497738"/>
                <a:ext cx="1618667" cy="1730640"/>
                <a:chOff x="967311" y="8951113"/>
                <a:chExt cx="914400" cy="651143"/>
              </a:xfrm>
            </xdr:grpSpPr>
            <xdr:sp macro="" textlink="">
              <xdr:nvSpPr>
                <xdr:cNvPr id="384" name="Flowchart: Collate 383">
                  <a:extLst>
                    <a:ext uri="{FF2B5EF4-FFF2-40B4-BE49-F238E27FC236}">
                      <a16:creationId xmlns:a16="http://schemas.microsoft.com/office/drawing/2014/main" id="{D77F33BD-C4F6-4424-A8B6-4A92FFC6A1A5}"/>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85" name="Straight Connector 384">
                  <a:extLst>
                    <a:ext uri="{FF2B5EF4-FFF2-40B4-BE49-F238E27FC236}">
                      <a16:creationId xmlns:a16="http://schemas.microsoft.com/office/drawing/2014/main" id="{4C0ABA94-0148-421F-BD0B-9DE85C4FCC38}"/>
                    </a:ext>
                  </a:extLst>
                </xdr:cNvPr>
                <xdr:cNvCxnSpPr>
                  <a:stCxn id="384"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81" name="Group 739">
                <a:extLst>
                  <a:ext uri="{FF2B5EF4-FFF2-40B4-BE49-F238E27FC236}">
                    <a16:creationId xmlns:a16="http://schemas.microsoft.com/office/drawing/2014/main" id="{9916DF7F-FD00-45E0-B285-1390015A0597}"/>
                  </a:ext>
                </a:extLst>
              </xdr:cNvPr>
              <xdr:cNvGrpSpPr>
                <a:grpSpLocks/>
              </xdr:cNvGrpSpPr>
            </xdr:nvGrpSpPr>
            <xdr:grpSpPr bwMode="auto">
              <a:xfrm rot="5400000">
                <a:off x="9931465" y="10675315"/>
                <a:ext cx="809344" cy="1375501"/>
                <a:chOff x="4407561" y="8451137"/>
                <a:chExt cx="84219" cy="134638"/>
              </a:xfrm>
            </xdr:grpSpPr>
            <xdr:cxnSp macro="">
              <xdr:nvCxnSpPr>
                <xdr:cNvPr id="382" name="Straight Connector 381">
                  <a:extLst>
                    <a:ext uri="{FF2B5EF4-FFF2-40B4-BE49-F238E27FC236}">
                      <a16:creationId xmlns:a16="http://schemas.microsoft.com/office/drawing/2014/main" id="{AA97F97D-9AED-40F3-B020-0FF5A1C375B9}"/>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3" name="Oval 382">
                  <a:extLst>
                    <a:ext uri="{FF2B5EF4-FFF2-40B4-BE49-F238E27FC236}">
                      <a16:creationId xmlns:a16="http://schemas.microsoft.com/office/drawing/2014/main" id="{A80AACC5-5438-41F1-B3C1-8D6AD0591604}"/>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grpSp>
    <xdr:clientData/>
  </xdr:twoCellAnchor>
  <xdr:twoCellAnchor>
    <xdr:from>
      <xdr:col>2</xdr:col>
      <xdr:colOff>76200</xdr:colOff>
      <xdr:row>20</xdr:row>
      <xdr:rowOff>9525</xdr:rowOff>
    </xdr:from>
    <xdr:to>
      <xdr:col>8</xdr:col>
      <xdr:colOff>82366</xdr:colOff>
      <xdr:row>24</xdr:row>
      <xdr:rowOff>76200</xdr:rowOff>
    </xdr:to>
    <xdr:grpSp>
      <xdr:nvGrpSpPr>
        <xdr:cNvPr id="386" name="Group 309">
          <a:extLst>
            <a:ext uri="{FF2B5EF4-FFF2-40B4-BE49-F238E27FC236}">
              <a16:creationId xmlns:a16="http://schemas.microsoft.com/office/drawing/2014/main" id="{617D90B1-85F3-470E-A681-3F5CB0F35D9C}"/>
            </a:ext>
          </a:extLst>
        </xdr:cNvPr>
        <xdr:cNvGrpSpPr>
          <a:grpSpLocks/>
        </xdr:cNvGrpSpPr>
      </xdr:nvGrpSpPr>
      <xdr:grpSpPr bwMode="auto">
        <a:xfrm>
          <a:off x="304800" y="2486025"/>
          <a:ext cx="691966" cy="561975"/>
          <a:chOff x="2867025" y="7705725"/>
          <a:chExt cx="681965" cy="609600"/>
        </a:xfrm>
      </xdr:grpSpPr>
      <xdr:grpSp>
        <xdr:nvGrpSpPr>
          <xdr:cNvPr id="387" name="Group 750">
            <a:extLst>
              <a:ext uri="{FF2B5EF4-FFF2-40B4-BE49-F238E27FC236}">
                <a16:creationId xmlns:a16="http://schemas.microsoft.com/office/drawing/2014/main" id="{5228ED88-F240-412B-A576-128DCD113B6B}"/>
              </a:ext>
            </a:extLst>
          </xdr:cNvPr>
          <xdr:cNvGrpSpPr>
            <a:grpSpLocks/>
          </xdr:cNvGrpSpPr>
        </xdr:nvGrpSpPr>
        <xdr:grpSpPr bwMode="auto">
          <a:xfrm>
            <a:off x="3344777" y="7705725"/>
            <a:ext cx="204213" cy="238125"/>
            <a:chOff x="4012090" y="6781812"/>
            <a:chExt cx="1427934" cy="1180641"/>
          </a:xfrm>
        </xdr:grpSpPr>
        <xdr:sp macro="" textlink="">
          <xdr:nvSpPr>
            <xdr:cNvPr id="391" name="Rectangle 390">
              <a:extLst>
                <a:ext uri="{FF2B5EF4-FFF2-40B4-BE49-F238E27FC236}">
                  <a16:creationId xmlns:a16="http://schemas.microsoft.com/office/drawing/2014/main" id="{9D61F2A7-D8D9-40BD-B64F-9C9C4F6175A3}"/>
                </a:ext>
              </a:extLst>
            </xdr:cNvPr>
            <xdr:cNvSpPr/>
          </xdr:nvSpPr>
          <xdr:spPr>
            <a:xfrm>
              <a:off x="4028534" y="6781812"/>
              <a:ext cx="1074260" cy="11806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92" name="Group 740">
              <a:extLst>
                <a:ext uri="{FF2B5EF4-FFF2-40B4-BE49-F238E27FC236}">
                  <a16:creationId xmlns:a16="http://schemas.microsoft.com/office/drawing/2014/main" id="{FC3686B2-4919-4812-BBAC-AA02CDBD28D1}"/>
                </a:ext>
              </a:extLst>
            </xdr:cNvPr>
            <xdr:cNvGrpSpPr>
              <a:grpSpLocks/>
            </xdr:cNvGrpSpPr>
          </xdr:nvGrpSpPr>
          <xdr:grpSpPr bwMode="auto">
            <a:xfrm rot="5400000">
              <a:off x="4159319" y="6634591"/>
              <a:ext cx="1133475" cy="1427934"/>
              <a:chOff x="4365454" y="8443842"/>
              <a:chExt cx="168436" cy="174988"/>
            </a:xfrm>
          </xdr:grpSpPr>
          <xdr:grpSp>
            <xdr:nvGrpSpPr>
              <xdr:cNvPr id="393" name="Group 160">
                <a:extLst>
                  <a:ext uri="{FF2B5EF4-FFF2-40B4-BE49-F238E27FC236}">
                    <a16:creationId xmlns:a16="http://schemas.microsoft.com/office/drawing/2014/main" id="{8A728F25-7611-44A1-934A-DC3EB5C0C456}"/>
                  </a:ext>
                </a:extLst>
              </xdr:cNvPr>
              <xdr:cNvGrpSpPr>
                <a:grpSpLocks/>
              </xdr:cNvGrpSpPr>
            </xdr:nvGrpSpPr>
            <xdr:grpSpPr bwMode="auto">
              <a:xfrm>
                <a:off x="4365454" y="8449430"/>
                <a:ext cx="168436" cy="169400"/>
                <a:chOff x="967311" y="8951113"/>
                <a:chExt cx="914400" cy="651143"/>
              </a:xfrm>
            </xdr:grpSpPr>
            <xdr:sp macro="" textlink="">
              <xdr:nvSpPr>
                <xdr:cNvPr id="397" name="Flowchart: Collate 396">
                  <a:extLst>
                    <a:ext uri="{FF2B5EF4-FFF2-40B4-BE49-F238E27FC236}">
                      <a16:creationId xmlns:a16="http://schemas.microsoft.com/office/drawing/2014/main" id="{82C2333F-A660-4E57-B674-652176FAA92D}"/>
                    </a:ext>
                  </a:extLst>
                </xdr:cNvPr>
                <xdr:cNvSpPr/>
              </xdr:nvSpPr>
              <xdr:spPr>
                <a:xfrm rot="5400000">
                  <a:off x="1206326" y="8944327"/>
                  <a:ext cx="474399" cy="952450"/>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98" name="Straight Connector 397">
                  <a:extLst>
                    <a:ext uri="{FF2B5EF4-FFF2-40B4-BE49-F238E27FC236}">
                      <a16:creationId xmlns:a16="http://schemas.microsoft.com/office/drawing/2014/main" id="{AD85AD91-134C-42FD-ABB8-7939D5CE6C36}"/>
                    </a:ext>
                  </a:extLst>
                </xdr:cNvPr>
                <xdr:cNvCxnSpPr>
                  <a:stCxn id="397" idx="1"/>
                </xdr:cNvCxnSpPr>
              </xdr:nvCxnSpPr>
              <xdr:spPr>
                <a:xfrm flipH="1" flipV="1">
                  <a:off x="1424477" y="8961966"/>
                  <a:ext cx="0" cy="379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94" name="Group 739">
                <a:extLst>
                  <a:ext uri="{FF2B5EF4-FFF2-40B4-BE49-F238E27FC236}">
                    <a16:creationId xmlns:a16="http://schemas.microsoft.com/office/drawing/2014/main" id="{BFB62D0A-C8FC-4EB0-A398-42AA79CF03EB}"/>
                  </a:ext>
                </a:extLst>
              </xdr:cNvPr>
              <xdr:cNvGrpSpPr>
                <a:grpSpLocks/>
              </xdr:cNvGrpSpPr>
            </xdr:nvGrpSpPr>
            <xdr:grpSpPr bwMode="auto">
              <a:xfrm>
                <a:off x="4399948" y="8443842"/>
                <a:ext cx="105267" cy="148286"/>
                <a:chOff x="4399948" y="8443842"/>
                <a:chExt cx="105267" cy="148286"/>
              </a:xfrm>
            </xdr:grpSpPr>
            <xdr:cxnSp macro="">
              <xdr:nvCxnSpPr>
                <xdr:cNvPr id="395" name="Straight Connector 394">
                  <a:extLst>
                    <a:ext uri="{FF2B5EF4-FFF2-40B4-BE49-F238E27FC236}">
                      <a16:creationId xmlns:a16="http://schemas.microsoft.com/office/drawing/2014/main" id="{4C039BD6-57E4-482D-9911-1B841EB25BEE}"/>
                    </a:ext>
                  </a:extLst>
                </xdr:cNvPr>
                <xdr:cNvCxnSpPr/>
              </xdr:nvCxnSpPr>
              <xdr:spPr>
                <a:xfrm flipV="1">
                  <a:off x="4399948" y="8443842"/>
                  <a:ext cx="1052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6" name="Oval 395">
                  <a:extLst>
                    <a:ext uri="{FF2B5EF4-FFF2-40B4-BE49-F238E27FC236}">
                      <a16:creationId xmlns:a16="http://schemas.microsoft.com/office/drawing/2014/main" id="{53824597-EC64-47D9-90B1-B6AE23298F0B}"/>
                    </a:ext>
                  </a:extLst>
                </xdr:cNvPr>
                <xdr:cNvSpPr/>
              </xdr:nvSpPr>
              <xdr:spPr>
                <a:xfrm>
                  <a:off x="4428613" y="8559216"/>
                  <a:ext cx="42107" cy="32912"/>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sp macro="" textlink="">
        <xdr:nvSpPr>
          <xdr:cNvPr id="388" name="Line 23">
            <a:extLst>
              <a:ext uri="{FF2B5EF4-FFF2-40B4-BE49-F238E27FC236}">
                <a16:creationId xmlns:a16="http://schemas.microsoft.com/office/drawing/2014/main" id="{A16D90F3-EB6B-4689-92E9-1CA665A44A26}"/>
              </a:ext>
            </a:extLst>
          </xdr:cNvPr>
          <xdr:cNvSpPr>
            <a:spLocks noChangeShapeType="1"/>
          </xdr:cNvSpPr>
        </xdr:nvSpPr>
        <xdr:spPr bwMode="auto">
          <a:xfrm flipV="1">
            <a:off x="3067050" y="7934325"/>
            <a:ext cx="285751"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0" name="Oval 389">
            <a:extLst>
              <a:ext uri="{FF2B5EF4-FFF2-40B4-BE49-F238E27FC236}">
                <a16:creationId xmlns:a16="http://schemas.microsoft.com/office/drawing/2014/main" id="{93A6ABA6-B74D-47C5-A1F7-62DEC8CB6D2E}"/>
              </a:ext>
            </a:extLst>
          </xdr:cNvPr>
          <xdr:cNvSpPr>
            <a:spLocks noChangeArrowheads="1"/>
          </xdr:cNvSpPr>
        </xdr:nvSpPr>
        <xdr:spPr bwMode="auto">
          <a:xfrm>
            <a:off x="2867025" y="8077200"/>
            <a:ext cx="23045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a:t>
            </a:r>
          </a:p>
        </xdr:txBody>
      </xdr:sp>
    </xdr:grpSp>
    <xdr:clientData/>
  </xdr:twoCellAnchor>
  <xdr:twoCellAnchor>
    <xdr:from>
      <xdr:col>73</xdr:col>
      <xdr:colOff>66675</xdr:colOff>
      <xdr:row>14</xdr:row>
      <xdr:rowOff>0</xdr:rowOff>
    </xdr:from>
    <xdr:to>
      <xdr:col>75</xdr:col>
      <xdr:colOff>9686</xdr:colOff>
      <xdr:row>16</xdr:row>
      <xdr:rowOff>28571</xdr:rowOff>
    </xdr:to>
    <xdr:grpSp>
      <xdr:nvGrpSpPr>
        <xdr:cNvPr id="399" name="Group 398">
          <a:extLst>
            <a:ext uri="{FF2B5EF4-FFF2-40B4-BE49-F238E27FC236}">
              <a16:creationId xmlns:a16="http://schemas.microsoft.com/office/drawing/2014/main" id="{28D8AD10-5FB0-4FC0-AA67-CDA086A7C3C4}"/>
            </a:ext>
          </a:extLst>
        </xdr:cNvPr>
        <xdr:cNvGrpSpPr/>
      </xdr:nvGrpSpPr>
      <xdr:grpSpPr>
        <a:xfrm rot="5400000">
          <a:off x="8358270" y="1785855"/>
          <a:ext cx="276221" cy="171611"/>
          <a:chOff x="4333876" y="8261897"/>
          <a:chExt cx="962013" cy="1176967"/>
        </a:xfrm>
      </xdr:grpSpPr>
      <xdr:grpSp>
        <xdr:nvGrpSpPr>
          <xdr:cNvPr id="400" name="Group 352">
            <a:extLst>
              <a:ext uri="{FF2B5EF4-FFF2-40B4-BE49-F238E27FC236}">
                <a16:creationId xmlns:a16="http://schemas.microsoft.com/office/drawing/2014/main" id="{B261E503-9F60-4AC9-BD69-C3E344AA5157}"/>
              </a:ext>
            </a:extLst>
          </xdr:cNvPr>
          <xdr:cNvGrpSpPr>
            <a:grpSpLocks/>
          </xdr:cNvGrpSpPr>
        </xdr:nvGrpSpPr>
        <xdr:grpSpPr bwMode="auto">
          <a:xfrm>
            <a:off x="4333876" y="8261897"/>
            <a:ext cx="962013" cy="1176967"/>
            <a:chOff x="3633792" y="7089071"/>
            <a:chExt cx="1671571" cy="783243"/>
          </a:xfrm>
        </xdr:grpSpPr>
        <xdr:grpSp>
          <xdr:nvGrpSpPr>
            <xdr:cNvPr id="403" name="Group 750">
              <a:extLst>
                <a:ext uri="{FF2B5EF4-FFF2-40B4-BE49-F238E27FC236}">
                  <a16:creationId xmlns:a16="http://schemas.microsoft.com/office/drawing/2014/main" id="{B0C213A7-76E6-4B3B-B9AA-781B9432B87E}"/>
                </a:ext>
              </a:extLst>
            </xdr:cNvPr>
            <xdr:cNvGrpSpPr>
              <a:grpSpLocks/>
            </xdr:cNvGrpSpPr>
          </xdr:nvGrpSpPr>
          <xdr:grpSpPr bwMode="auto">
            <a:xfrm rot="-5400000">
              <a:off x="4077956" y="6644907"/>
              <a:ext cx="783243" cy="1671571"/>
              <a:chOff x="4012361" y="6781834"/>
              <a:chExt cx="1351202" cy="2104946"/>
            </a:xfrm>
          </xdr:grpSpPr>
          <xdr:sp macro="" textlink="">
            <xdr:nvSpPr>
              <xdr:cNvPr id="405" name="Rectangle 404">
                <a:extLst>
                  <a:ext uri="{FF2B5EF4-FFF2-40B4-BE49-F238E27FC236}">
                    <a16:creationId xmlns:a16="http://schemas.microsoft.com/office/drawing/2014/main" id="{A6444898-B286-4324-8887-63571A1A46E5}"/>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406" name="Group 740">
                <a:extLst>
                  <a:ext uri="{FF2B5EF4-FFF2-40B4-BE49-F238E27FC236}">
                    <a16:creationId xmlns:a16="http://schemas.microsoft.com/office/drawing/2014/main" id="{A5BB6B99-760B-48DD-88B5-F94B704BF783}"/>
                  </a:ext>
                </a:extLst>
              </xdr:cNvPr>
              <xdr:cNvGrpSpPr>
                <a:grpSpLocks/>
              </xdr:cNvGrpSpPr>
            </xdr:nvGrpSpPr>
            <xdr:grpSpPr bwMode="auto">
              <a:xfrm rot="5400000">
                <a:off x="4118781" y="6675414"/>
                <a:ext cx="1138361" cy="1351202"/>
                <a:chOff x="4365454" y="8453223"/>
                <a:chExt cx="169162" cy="165585"/>
              </a:xfrm>
            </xdr:grpSpPr>
            <xdr:grpSp>
              <xdr:nvGrpSpPr>
                <xdr:cNvPr id="407" name="Group 160">
                  <a:extLst>
                    <a:ext uri="{FF2B5EF4-FFF2-40B4-BE49-F238E27FC236}">
                      <a16:creationId xmlns:a16="http://schemas.microsoft.com/office/drawing/2014/main" id="{DAC48E49-7A5E-4CB0-A106-83EECCFB947C}"/>
                    </a:ext>
                  </a:extLst>
                </xdr:cNvPr>
                <xdr:cNvGrpSpPr>
                  <a:grpSpLocks/>
                </xdr:cNvGrpSpPr>
              </xdr:nvGrpSpPr>
              <xdr:grpSpPr bwMode="auto">
                <a:xfrm>
                  <a:off x="4365454" y="8456221"/>
                  <a:ext cx="169162" cy="162587"/>
                  <a:chOff x="967311" y="8977295"/>
                  <a:chExt cx="918341" cy="624961"/>
                </a:xfrm>
              </xdr:grpSpPr>
              <xdr:sp macro="" textlink="">
                <xdr:nvSpPr>
                  <xdr:cNvPr id="411" name="Flowchart: Collate 410">
                    <a:extLst>
                      <a:ext uri="{FF2B5EF4-FFF2-40B4-BE49-F238E27FC236}">
                        <a16:creationId xmlns:a16="http://schemas.microsoft.com/office/drawing/2014/main" id="{E30F217B-9016-4BC0-AC07-7217A8F505A1}"/>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12" name="Straight Connector 411">
                    <a:extLst>
                      <a:ext uri="{FF2B5EF4-FFF2-40B4-BE49-F238E27FC236}">
                        <a16:creationId xmlns:a16="http://schemas.microsoft.com/office/drawing/2014/main" id="{004FC6C6-C3F9-4058-BA18-1F2CED183DEF}"/>
                      </a:ext>
                    </a:extLst>
                  </xdr:cNvPr>
                  <xdr:cNvCxnSpPr>
                    <a:stCxn id="410"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08" name="Group 739">
                  <a:extLst>
                    <a:ext uri="{FF2B5EF4-FFF2-40B4-BE49-F238E27FC236}">
                      <a16:creationId xmlns:a16="http://schemas.microsoft.com/office/drawing/2014/main" id="{5CA19AE4-33BF-40D4-941C-BD9D816376F9}"/>
                    </a:ext>
                  </a:extLst>
                </xdr:cNvPr>
                <xdr:cNvGrpSpPr>
                  <a:grpSpLocks/>
                </xdr:cNvGrpSpPr>
              </xdr:nvGrpSpPr>
              <xdr:grpSpPr bwMode="auto">
                <a:xfrm>
                  <a:off x="4407744" y="8453223"/>
                  <a:ext cx="84581" cy="123172"/>
                  <a:chOff x="4407744" y="8453223"/>
                  <a:chExt cx="84581" cy="123172"/>
                </a:xfrm>
              </xdr:grpSpPr>
              <xdr:cxnSp macro="">
                <xdr:nvCxnSpPr>
                  <xdr:cNvPr id="409" name="Straight Connector 408">
                    <a:extLst>
                      <a:ext uri="{FF2B5EF4-FFF2-40B4-BE49-F238E27FC236}">
                        <a16:creationId xmlns:a16="http://schemas.microsoft.com/office/drawing/2014/main" id="{BBE18E67-F0DC-4B32-A136-3B8C07B75708}"/>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0" name="Oval 409">
                    <a:extLst>
                      <a:ext uri="{FF2B5EF4-FFF2-40B4-BE49-F238E27FC236}">
                        <a16:creationId xmlns:a16="http://schemas.microsoft.com/office/drawing/2014/main" id="{D15FA2C4-617F-439C-BE49-28628991BC83}"/>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04" name="Straight Connector 403">
              <a:extLst>
                <a:ext uri="{FF2B5EF4-FFF2-40B4-BE49-F238E27FC236}">
                  <a16:creationId xmlns:a16="http://schemas.microsoft.com/office/drawing/2014/main" id="{9FEF1866-8800-4619-80F3-075AC48D5DE9}"/>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02" name="Straight Connector 401">
            <a:extLst>
              <a:ext uri="{FF2B5EF4-FFF2-40B4-BE49-F238E27FC236}">
                <a16:creationId xmlns:a16="http://schemas.microsoft.com/office/drawing/2014/main" id="{5764F2B4-F0B3-4FDA-89BD-B725EA15EE21}"/>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0</xdr:colOff>
      <xdr:row>14</xdr:row>
      <xdr:rowOff>19050</xdr:rowOff>
    </xdr:from>
    <xdr:to>
      <xdr:col>41</xdr:col>
      <xdr:colOff>57311</xdr:colOff>
      <xdr:row>16</xdr:row>
      <xdr:rowOff>47621</xdr:rowOff>
    </xdr:to>
    <xdr:grpSp>
      <xdr:nvGrpSpPr>
        <xdr:cNvPr id="413" name="Group 412">
          <a:extLst>
            <a:ext uri="{FF2B5EF4-FFF2-40B4-BE49-F238E27FC236}">
              <a16:creationId xmlns:a16="http://schemas.microsoft.com/office/drawing/2014/main" id="{F3B01185-11CB-46E2-B423-8AEB559224FA}"/>
            </a:ext>
          </a:extLst>
        </xdr:cNvPr>
        <xdr:cNvGrpSpPr/>
      </xdr:nvGrpSpPr>
      <xdr:grpSpPr>
        <a:xfrm rot="5400000">
          <a:off x="4519695" y="1804905"/>
          <a:ext cx="276221" cy="171611"/>
          <a:chOff x="4333876" y="8261897"/>
          <a:chExt cx="962013" cy="1176967"/>
        </a:xfrm>
      </xdr:grpSpPr>
      <xdr:grpSp>
        <xdr:nvGrpSpPr>
          <xdr:cNvPr id="414" name="Group 352">
            <a:extLst>
              <a:ext uri="{FF2B5EF4-FFF2-40B4-BE49-F238E27FC236}">
                <a16:creationId xmlns:a16="http://schemas.microsoft.com/office/drawing/2014/main" id="{851A24DF-84EE-4C13-B8CC-B1C1464B8C54}"/>
              </a:ext>
            </a:extLst>
          </xdr:cNvPr>
          <xdr:cNvGrpSpPr>
            <a:grpSpLocks/>
          </xdr:cNvGrpSpPr>
        </xdr:nvGrpSpPr>
        <xdr:grpSpPr bwMode="auto">
          <a:xfrm>
            <a:off x="4333876" y="8261897"/>
            <a:ext cx="962013" cy="1176967"/>
            <a:chOff x="3633792" y="7089071"/>
            <a:chExt cx="1671571" cy="783243"/>
          </a:xfrm>
        </xdr:grpSpPr>
        <xdr:grpSp>
          <xdr:nvGrpSpPr>
            <xdr:cNvPr id="417" name="Group 750">
              <a:extLst>
                <a:ext uri="{FF2B5EF4-FFF2-40B4-BE49-F238E27FC236}">
                  <a16:creationId xmlns:a16="http://schemas.microsoft.com/office/drawing/2014/main" id="{A538EB94-8224-4646-AB4C-B1690A923F70}"/>
                </a:ext>
              </a:extLst>
            </xdr:cNvPr>
            <xdr:cNvGrpSpPr>
              <a:grpSpLocks/>
            </xdr:cNvGrpSpPr>
          </xdr:nvGrpSpPr>
          <xdr:grpSpPr bwMode="auto">
            <a:xfrm rot="-5400000">
              <a:off x="4077956" y="6644907"/>
              <a:ext cx="783243" cy="1671571"/>
              <a:chOff x="4012361" y="6781834"/>
              <a:chExt cx="1351202" cy="2104946"/>
            </a:xfrm>
          </xdr:grpSpPr>
          <xdr:sp macro="" textlink="">
            <xdr:nvSpPr>
              <xdr:cNvPr id="420" name="Rectangle 419">
                <a:extLst>
                  <a:ext uri="{FF2B5EF4-FFF2-40B4-BE49-F238E27FC236}">
                    <a16:creationId xmlns:a16="http://schemas.microsoft.com/office/drawing/2014/main" id="{68306A92-4EEF-408C-AE4E-EE60E6C5FFEA}"/>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423" name="Group 740">
                <a:extLst>
                  <a:ext uri="{FF2B5EF4-FFF2-40B4-BE49-F238E27FC236}">
                    <a16:creationId xmlns:a16="http://schemas.microsoft.com/office/drawing/2014/main" id="{D91A5FD5-0446-47D8-96F5-18B97997FBB3}"/>
                  </a:ext>
                </a:extLst>
              </xdr:cNvPr>
              <xdr:cNvGrpSpPr>
                <a:grpSpLocks/>
              </xdr:cNvGrpSpPr>
            </xdr:nvGrpSpPr>
            <xdr:grpSpPr bwMode="auto">
              <a:xfrm rot="5400000">
                <a:off x="4118781" y="6675414"/>
                <a:ext cx="1138361" cy="1351202"/>
                <a:chOff x="4365454" y="8453223"/>
                <a:chExt cx="169162" cy="165585"/>
              </a:xfrm>
            </xdr:grpSpPr>
            <xdr:grpSp>
              <xdr:nvGrpSpPr>
                <xdr:cNvPr id="424" name="Group 160">
                  <a:extLst>
                    <a:ext uri="{FF2B5EF4-FFF2-40B4-BE49-F238E27FC236}">
                      <a16:creationId xmlns:a16="http://schemas.microsoft.com/office/drawing/2014/main" id="{10934A3B-D87B-43FB-892B-76D3E2D80F56}"/>
                    </a:ext>
                  </a:extLst>
                </xdr:cNvPr>
                <xdr:cNvGrpSpPr>
                  <a:grpSpLocks/>
                </xdr:cNvGrpSpPr>
              </xdr:nvGrpSpPr>
              <xdr:grpSpPr bwMode="auto">
                <a:xfrm>
                  <a:off x="4365454" y="8456221"/>
                  <a:ext cx="169162" cy="162587"/>
                  <a:chOff x="967311" y="8977295"/>
                  <a:chExt cx="918341" cy="624961"/>
                </a:xfrm>
              </xdr:grpSpPr>
              <xdr:sp macro="" textlink="">
                <xdr:nvSpPr>
                  <xdr:cNvPr id="429" name="Flowchart: Collate 428">
                    <a:extLst>
                      <a:ext uri="{FF2B5EF4-FFF2-40B4-BE49-F238E27FC236}">
                        <a16:creationId xmlns:a16="http://schemas.microsoft.com/office/drawing/2014/main" id="{11B7F523-61AB-430B-9811-AA5BF57EAF84}"/>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30" name="Straight Connector 429">
                    <a:extLst>
                      <a:ext uri="{FF2B5EF4-FFF2-40B4-BE49-F238E27FC236}">
                        <a16:creationId xmlns:a16="http://schemas.microsoft.com/office/drawing/2014/main" id="{1B2F48D7-C596-49C0-B7A6-784C0E81DB43}"/>
                      </a:ext>
                    </a:extLst>
                  </xdr:cNvPr>
                  <xdr:cNvCxnSpPr>
                    <a:stCxn id="428"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25" name="Group 739">
                  <a:extLst>
                    <a:ext uri="{FF2B5EF4-FFF2-40B4-BE49-F238E27FC236}">
                      <a16:creationId xmlns:a16="http://schemas.microsoft.com/office/drawing/2014/main" id="{F267960D-DF80-4E61-843A-2F5E4044277D}"/>
                    </a:ext>
                  </a:extLst>
                </xdr:cNvPr>
                <xdr:cNvGrpSpPr>
                  <a:grpSpLocks/>
                </xdr:cNvGrpSpPr>
              </xdr:nvGrpSpPr>
              <xdr:grpSpPr bwMode="auto">
                <a:xfrm>
                  <a:off x="4407744" y="8453223"/>
                  <a:ext cx="84581" cy="123172"/>
                  <a:chOff x="4407744" y="8453223"/>
                  <a:chExt cx="84581" cy="123172"/>
                </a:xfrm>
              </xdr:grpSpPr>
              <xdr:cxnSp macro="">
                <xdr:nvCxnSpPr>
                  <xdr:cNvPr id="426" name="Straight Connector 425">
                    <a:extLst>
                      <a:ext uri="{FF2B5EF4-FFF2-40B4-BE49-F238E27FC236}">
                        <a16:creationId xmlns:a16="http://schemas.microsoft.com/office/drawing/2014/main" id="{3AA794B4-5941-43AE-8525-3DC4D9DA93A5}"/>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28" name="Oval 427">
                    <a:extLst>
                      <a:ext uri="{FF2B5EF4-FFF2-40B4-BE49-F238E27FC236}">
                        <a16:creationId xmlns:a16="http://schemas.microsoft.com/office/drawing/2014/main" id="{77E95179-A992-4D8F-8C7C-4C30600E7E3F}"/>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18" name="Straight Connector 417">
              <a:extLst>
                <a:ext uri="{FF2B5EF4-FFF2-40B4-BE49-F238E27FC236}">
                  <a16:creationId xmlns:a16="http://schemas.microsoft.com/office/drawing/2014/main" id="{2FE14C27-9E3F-490D-9040-C9BC107AC977}"/>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16" name="Straight Connector 415">
            <a:extLst>
              <a:ext uri="{FF2B5EF4-FFF2-40B4-BE49-F238E27FC236}">
                <a16:creationId xmlns:a16="http://schemas.microsoft.com/office/drawing/2014/main" id="{061D6638-AE03-432A-A322-F3236C58D67B}"/>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68</xdr:col>
      <xdr:colOff>76200</xdr:colOff>
      <xdr:row>18</xdr:row>
      <xdr:rowOff>0</xdr:rowOff>
    </xdr:from>
    <xdr:to>
      <xdr:col>83</xdr:col>
      <xdr:colOff>0</xdr:colOff>
      <xdr:row>18</xdr:row>
      <xdr:rowOff>0</xdr:rowOff>
    </xdr:to>
    <xdr:sp macro="" textlink="">
      <xdr:nvSpPr>
        <xdr:cNvPr id="543684" name="Line 23">
          <a:extLst>
            <a:ext uri="{FF2B5EF4-FFF2-40B4-BE49-F238E27FC236}">
              <a16:creationId xmlns:a16="http://schemas.microsoft.com/office/drawing/2014/main" id="{09954DBD-B0AE-49C0-A83C-60FB962117E1}"/>
            </a:ext>
          </a:extLst>
        </xdr:cNvPr>
        <xdr:cNvSpPr>
          <a:spLocks noChangeShapeType="1"/>
        </xdr:cNvSpPr>
      </xdr:nvSpPr>
      <xdr:spPr bwMode="auto">
        <a:xfrm>
          <a:off x="7848600" y="2228850"/>
          <a:ext cx="1638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87630</xdr:colOff>
      <xdr:row>18</xdr:row>
      <xdr:rowOff>0</xdr:rowOff>
    </xdr:from>
    <xdr:to>
      <xdr:col>102</xdr:col>
      <xdr:colOff>76214</xdr:colOff>
      <xdr:row>18</xdr:row>
      <xdr:rowOff>1</xdr:rowOff>
    </xdr:to>
    <xdr:cxnSp macro="">
      <xdr:nvCxnSpPr>
        <xdr:cNvPr id="699" name="Straight Connector 698">
          <a:extLst>
            <a:ext uri="{FF2B5EF4-FFF2-40B4-BE49-F238E27FC236}">
              <a16:creationId xmlns:a16="http://schemas.microsoft.com/office/drawing/2014/main" id="{9BE724DA-160E-4F7B-A4A9-2D623C31AABC}"/>
            </a:ext>
          </a:extLst>
        </xdr:cNvPr>
        <xdr:cNvCxnSpPr/>
      </xdr:nvCxnSpPr>
      <xdr:spPr>
        <a:xfrm>
          <a:off x="9239250" y="2228850"/>
          <a:ext cx="21526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9525</xdr:rowOff>
    </xdr:from>
    <xdr:to>
      <xdr:col>33</xdr:col>
      <xdr:colOff>38100</xdr:colOff>
      <xdr:row>19</xdr:row>
      <xdr:rowOff>38100</xdr:rowOff>
    </xdr:to>
    <xdr:grpSp>
      <xdr:nvGrpSpPr>
        <xdr:cNvPr id="543686" name="Group 355">
          <a:extLst>
            <a:ext uri="{FF2B5EF4-FFF2-40B4-BE49-F238E27FC236}">
              <a16:creationId xmlns:a16="http://schemas.microsoft.com/office/drawing/2014/main" id="{EC5E9E77-EE71-4477-9D7C-242D452DB951}"/>
            </a:ext>
          </a:extLst>
        </xdr:cNvPr>
        <xdr:cNvGrpSpPr>
          <a:grpSpLocks/>
        </xdr:cNvGrpSpPr>
      </xdr:nvGrpSpPr>
      <xdr:grpSpPr bwMode="auto">
        <a:xfrm>
          <a:off x="333375" y="1371600"/>
          <a:ext cx="3476625" cy="1019175"/>
          <a:chOff x="295275" y="1371600"/>
          <a:chExt cx="3933825" cy="1019175"/>
        </a:xfrm>
      </xdr:grpSpPr>
      <xdr:sp macro="" textlink="">
        <xdr:nvSpPr>
          <xdr:cNvPr id="551170" name="Freeform 14">
            <a:extLst>
              <a:ext uri="{FF2B5EF4-FFF2-40B4-BE49-F238E27FC236}">
                <a16:creationId xmlns:a16="http://schemas.microsoft.com/office/drawing/2014/main" id="{F301A8D7-5855-4B32-8732-875F096B938A}"/>
              </a:ext>
            </a:extLst>
          </xdr:cNvPr>
          <xdr:cNvSpPr>
            <a:spLocks/>
          </xdr:cNvSpPr>
        </xdr:nvSpPr>
        <xdr:spPr bwMode="auto">
          <a:xfrm>
            <a:off x="3429000" y="181927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71" name="Freeform 15">
            <a:extLst>
              <a:ext uri="{FF2B5EF4-FFF2-40B4-BE49-F238E27FC236}">
                <a16:creationId xmlns:a16="http://schemas.microsoft.com/office/drawing/2014/main" id="{0C2A68DA-6A46-4247-8E9F-FC5FE91508F3}"/>
              </a:ext>
            </a:extLst>
          </xdr:cNvPr>
          <xdr:cNvSpPr>
            <a:spLocks/>
          </xdr:cNvSpPr>
        </xdr:nvSpPr>
        <xdr:spPr bwMode="auto">
          <a:xfrm>
            <a:off x="3457575" y="1943100"/>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72" name="Line 16">
            <a:extLst>
              <a:ext uri="{FF2B5EF4-FFF2-40B4-BE49-F238E27FC236}">
                <a16:creationId xmlns:a16="http://schemas.microsoft.com/office/drawing/2014/main" id="{EEA58D2C-B40A-46A9-981E-0F2CCE3DD62B}"/>
              </a:ext>
            </a:extLst>
          </xdr:cNvPr>
          <xdr:cNvSpPr>
            <a:spLocks noChangeShapeType="1"/>
          </xdr:cNvSpPr>
        </xdr:nvSpPr>
        <xdr:spPr bwMode="auto">
          <a:xfrm>
            <a:off x="3552825" y="22288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173" name="Line 21">
            <a:extLst>
              <a:ext uri="{FF2B5EF4-FFF2-40B4-BE49-F238E27FC236}">
                <a16:creationId xmlns:a16="http://schemas.microsoft.com/office/drawing/2014/main" id="{A23CEB3B-8BDB-4B7D-B82E-AE6258BC8009}"/>
              </a:ext>
            </a:extLst>
          </xdr:cNvPr>
          <xdr:cNvSpPr>
            <a:spLocks noChangeShapeType="1"/>
          </xdr:cNvSpPr>
        </xdr:nvSpPr>
        <xdr:spPr bwMode="auto">
          <a:xfrm>
            <a:off x="3533776" y="1981200"/>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51174" name="Group 350">
            <a:extLst>
              <a:ext uri="{FF2B5EF4-FFF2-40B4-BE49-F238E27FC236}">
                <a16:creationId xmlns:a16="http://schemas.microsoft.com/office/drawing/2014/main" id="{271535C2-1C74-47CD-A0B5-C8632E445D5B}"/>
              </a:ext>
            </a:extLst>
          </xdr:cNvPr>
          <xdr:cNvGrpSpPr>
            <a:grpSpLocks/>
          </xdr:cNvGrpSpPr>
        </xdr:nvGrpSpPr>
        <xdr:grpSpPr bwMode="auto">
          <a:xfrm>
            <a:off x="295275" y="1371600"/>
            <a:ext cx="3137959" cy="859366"/>
            <a:chOff x="703791" y="844550"/>
            <a:chExt cx="3137959" cy="859366"/>
          </a:xfrm>
        </xdr:grpSpPr>
        <xdr:grpSp>
          <xdr:nvGrpSpPr>
            <xdr:cNvPr id="551175" name="Group 615">
              <a:extLst>
                <a:ext uri="{FF2B5EF4-FFF2-40B4-BE49-F238E27FC236}">
                  <a16:creationId xmlns:a16="http://schemas.microsoft.com/office/drawing/2014/main" id="{6FE70CF0-87C3-4C61-BBDF-5120BF8AB251}"/>
                </a:ext>
              </a:extLst>
            </xdr:cNvPr>
            <xdr:cNvGrpSpPr>
              <a:grpSpLocks/>
            </xdr:cNvGrpSpPr>
          </xdr:nvGrpSpPr>
          <xdr:grpSpPr bwMode="auto">
            <a:xfrm>
              <a:off x="1608667" y="844550"/>
              <a:ext cx="719666" cy="615950"/>
              <a:chOff x="1608667" y="844550"/>
              <a:chExt cx="719666" cy="615950"/>
            </a:xfrm>
          </xdr:grpSpPr>
          <xdr:sp macro="" textlink="">
            <xdr:nvSpPr>
              <xdr:cNvPr id="354" name="Oval 22">
                <a:extLst>
                  <a:ext uri="{FF2B5EF4-FFF2-40B4-BE49-F238E27FC236}">
                    <a16:creationId xmlns:a16="http://schemas.microsoft.com/office/drawing/2014/main" id="{BC812636-D5E5-46E3-9EC6-2C4DB7B1C079}"/>
                  </a:ext>
                </a:extLst>
              </xdr:cNvPr>
              <xdr:cNvSpPr>
                <a:spLocks noChangeArrowheads="1"/>
              </xdr:cNvSpPr>
            </xdr:nvSpPr>
            <xdr:spPr bwMode="auto">
              <a:xfrm>
                <a:off x="2094102" y="844550"/>
                <a:ext cx="237107"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a:t>
                </a:r>
              </a:p>
            </xdr:txBody>
          </xdr:sp>
          <xdr:sp macro="" textlink="">
            <xdr:nvSpPr>
              <xdr:cNvPr id="551178" name="Line 28">
                <a:extLst>
                  <a:ext uri="{FF2B5EF4-FFF2-40B4-BE49-F238E27FC236}">
                    <a16:creationId xmlns:a16="http://schemas.microsoft.com/office/drawing/2014/main" id="{E5076BEA-6621-4A43-8D7A-E1DD1094AC3D}"/>
                  </a:ext>
                </a:extLst>
              </xdr:cNvPr>
              <xdr:cNvSpPr>
                <a:spLocks noChangeShapeType="1"/>
              </xdr:cNvSpPr>
            </xdr:nvSpPr>
            <xdr:spPr bwMode="auto">
              <a:xfrm flipH="1">
                <a:off x="1608667" y="1040342"/>
                <a:ext cx="524933" cy="4201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53" name="Rectangle 352">
              <a:extLst>
                <a:ext uri="{FF2B5EF4-FFF2-40B4-BE49-F238E27FC236}">
                  <a16:creationId xmlns:a16="http://schemas.microsoft.com/office/drawing/2014/main" id="{03BF3583-46AC-455F-9EA9-13E3FDEB43E5}"/>
                </a:ext>
              </a:extLst>
            </xdr:cNvPr>
            <xdr:cNvSpPr/>
          </xdr:nvSpPr>
          <xdr:spPr>
            <a:xfrm>
              <a:off x="703791" y="1463675"/>
              <a:ext cx="3136282"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clientData/>
  </xdr:twoCellAnchor>
  <xdr:twoCellAnchor>
    <xdr:from>
      <xdr:col>102</xdr:col>
      <xdr:colOff>76200</xdr:colOff>
      <xdr:row>15</xdr:row>
      <xdr:rowOff>19050</xdr:rowOff>
    </xdr:from>
    <xdr:to>
      <xdr:col>103</xdr:col>
      <xdr:colOff>38100</xdr:colOff>
      <xdr:row>18</xdr:row>
      <xdr:rowOff>95250</xdr:rowOff>
    </xdr:to>
    <xdr:sp macro="" textlink="">
      <xdr:nvSpPr>
        <xdr:cNvPr id="543687" name="Freeform 275">
          <a:extLst>
            <a:ext uri="{FF2B5EF4-FFF2-40B4-BE49-F238E27FC236}">
              <a16:creationId xmlns:a16="http://schemas.microsoft.com/office/drawing/2014/main" id="{69AB6543-3D39-4D7C-BEB0-D04640F6A642}"/>
            </a:ext>
          </a:extLst>
        </xdr:cNvPr>
        <xdr:cNvSpPr>
          <a:spLocks/>
        </xdr:cNvSpPr>
      </xdr:nvSpPr>
      <xdr:spPr bwMode="auto">
        <a:xfrm>
          <a:off x="11734800" y="187642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47625</xdr:colOff>
      <xdr:row>17</xdr:row>
      <xdr:rowOff>0</xdr:rowOff>
    </xdr:from>
    <xdr:to>
      <xdr:col>111</xdr:col>
      <xdr:colOff>47625</xdr:colOff>
      <xdr:row>17</xdr:row>
      <xdr:rowOff>0</xdr:rowOff>
    </xdr:to>
    <xdr:sp macro="" textlink="">
      <xdr:nvSpPr>
        <xdr:cNvPr id="543688" name="Line 278">
          <a:extLst>
            <a:ext uri="{FF2B5EF4-FFF2-40B4-BE49-F238E27FC236}">
              <a16:creationId xmlns:a16="http://schemas.microsoft.com/office/drawing/2014/main" id="{AE16467F-1559-4553-9ADC-CEECCCD4B87C}"/>
            </a:ext>
          </a:extLst>
        </xdr:cNvPr>
        <xdr:cNvSpPr>
          <a:spLocks noChangeShapeType="1"/>
        </xdr:cNvSpPr>
      </xdr:nvSpPr>
      <xdr:spPr bwMode="auto">
        <a:xfrm>
          <a:off x="11934825" y="210502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69</xdr:col>
      <xdr:colOff>19050</xdr:colOff>
      <xdr:row>55</xdr:row>
      <xdr:rowOff>38100</xdr:rowOff>
    </xdr:from>
    <xdr:to>
      <xdr:col>77</xdr:col>
      <xdr:colOff>66675</xdr:colOff>
      <xdr:row>57</xdr:row>
      <xdr:rowOff>104775</xdr:rowOff>
    </xdr:to>
    <xdr:sp macro="" textlink="">
      <xdr:nvSpPr>
        <xdr:cNvPr id="219" name="TextBox 218">
          <a:extLst>
            <a:ext uri="{FF2B5EF4-FFF2-40B4-BE49-F238E27FC236}">
              <a16:creationId xmlns:a16="http://schemas.microsoft.com/office/drawing/2014/main" id="{7442230E-0C2B-42A0-A67F-AB94E15C2BD1}"/>
            </a:ext>
          </a:extLst>
        </xdr:cNvPr>
        <xdr:cNvSpPr txBox="1"/>
      </xdr:nvSpPr>
      <xdr:spPr bwMode="auto">
        <a:xfrm>
          <a:off x="7791450" y="6848475"/>
          <a:ext cx="9620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r>
            <a:rPr lang="en-US" sz="800" baseline="0">
              <a:latin typeface="Arial" pitchFamily="34" charset="0"/>
            </a:rPr>
            <a:t>dompelpomp 1</a:t>
          </a:r>
        </a:p>
      </xdr:txBody>
    </xdr:sp>
    <xdr:clientData/>
  </xdr:twoCellAnchor>
  <xdr:oneCellAnchor>
    <xdr:from>
      <xdr:col>2</xdr:col>
      <xdr:colOff>87629</xdr:colOff>
      <xdr:row>5</xdr:row>
      <xdr:rowOff>57151</xdr:rowOff>
    </xdr:from>
    <xdr:ext cx="2779411" cy="514350"/>
    <xdr:sp macro="" textlink="">
      <xdr:nvSpPr>
        <xdr:cNvPr id="185" name="TextBox 184">
          <a:extLst>
            <a:ext uri="{FF2B5EF4-FFF2-40B4-BE49-F238E27FC236}">
              <a16:creationId xmlns:a16="http://schemas.microsoft.com/office/drawing/2014/main" id="{86775314-E6F0-4319-9C04-C78192DA4E4E}"/>
            </a:ext>
          </a:extLst>
        </xdr:cNvPr>
        <xdr:cNvSpPr txBox="1"/>
      </xdr:nvSpPr>
      <xdr:spPr>
        <a:xfrm>
          <a:off x="323849" y="676276"/>
          <a:ext cx="2771775"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Het hoogste punt van het leidingsysteem aan de zuigzijde  van de bovengrondse pomp dient zich minder dan 1m boven de  ingang  </a:t>
          </a:r>
          <a:r>
            <a:rPr lang="en-US" sz="800" i="0" baseline="0">
              <a:latin typeface="Trebuchet MS" panose="020B0603020202020204" pitchFamily="34" charset="0"/>
            </a:rPr>
            <a:t>van de pomp te </a:t>
          </a:r>
          <a:r>
            <a:rPr lang="en-US" sz="800" baseline="0">
              <a:latin typeface="Trebuchet MS" panose="020B0603020202020204" pitchFamily="34" charset="0"/>
            </a:rPr>
            <a:t>situeren.</a:t>
          </a:r>
        </a:p>
      </xdr:txBody>
    </xdr:sp>
    <xdr:clientData/>
  </xdr:oneCellAnchor>
  <xdr:twoCellAnchor>
    <xdr:from>
      <xdr:col>0</xdr:col>
      <xdr:colOff>95250</xdr:colOff>
      <xdr:row>44</xdr:row>
      <xdr:rowOff>0</xdr:rowOff>
    </xdr:from>
    <xdr:to>
      <xdr:col>10</xdr:col>
      <xdr:colOff>47625</xdr:colOff>
      <xdr:row>50</xdr:row>
      <xdr:rowOff>0</xdr:rowOff>
    </xdr:to>
    <xdr:grpSp>
      <xdr:nvGrpSpPr>
        <xdr:cNvPr id="543691" name="Group 320">
          <a:extLst>
            <a:ext uri="{FF2B5EF4-FFF2-40B4-BE49-F238E27FC236}">
              <a16:creationId xmlns:a16="http://schemas.microsoft.com/office/drawing/2014/main" id="{1009C255-D3EF-4F62-A4B0-372C05583CE2}"/>
            </a:ext>
          </a:extLst>
        </xdr:cNvPr>
        <xdr:cNvGrpSpPr>
          <a:grpSpLocks/>
        </xdr:cNvGrpSpPr>
      </xdr:nvGrpSpPr>
      <xdr:grpSpPr bwMode="auto">
        <a:xfrm>
          <a:off x="95250" y="5448300"/>
          <a:ext cx="1095375" cy="742950"/>
          <a:chOff x="4905375" y="4581525"/>
          <a:chExt cx="1095375" cy="742950"/>
        </a:xfrm>
      </xdr:grpSpPr>
      <xdr:sp macro="" textlink="">
        <xdr:nvSpPr>
          <xdr:cNvPr id="551161" name="Line 4">
            <a:extLst>
              <a:ext uri="{FF2B5EF4-FFF2-40B4-BE49-F238E27FC236}">
                <a16:creationId xmlns:a16="http://schemas.microsoft.com/office/drawing/2014/main" id="{9B12A3E8-783F-47C1-AEA0-332AC702F948}"/>
              </a:ext>
            </a:extLst>
          </xdr:cNvPr>
          <xdr:cNvSpPr>
            <a:spLocks noChangeShapeType="1"/>
          </xdr:cNvSpPr>
        </xdr:nvSpPr>
        <xdr:spPr bwMode="auto">
          <a:xfrm flipH="1">
            <a:off x="5724524" y="45910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51162" name="Group 295">
            <a:extLst>
              <a:ext uri="{FF2B5EF4-FFF2-40B4-BE49-F238E27FC236}">
                <a16:creationId xmlns:a16="http://schemas.microsoft.com/office/drawing/2014/main" id="{30C0CC42-0790-4444-B5D1-DC903E649708}"/>
              </a:ext>
            </a:extLst>
          </xdr:cNvPr>
          <xdr:cNvGrpSpPr>
            <a:grpSpLocks/>
          </xdr:cNvGrpSpPr>
        </xdr:nvGrpSpPr>
        <xdr:grpSpPr bwMode="auto">
          <a:xfrm>
            <a:off x="4905375" y="4581525"/>
            <a:ext cx="809625" cy="742950"/>
            <a:chOff x="4838700" y="5019675"/>
            <a:chExt cx="809625" cy="742950"/>
          </a:xfrm>
        </xdr:grpSpPr>
        <xdr:grpSp>
          <xdr:nvGrpSpPr>
            <xdr:cNvPr id="551166" name="Group 294">
              <a:extLst>
                <a:ext uri="{FF2B5EF4-FFF2-40B4-BE49-F238E27FC236}">
                  <a16:creationId xmlns:a16="http://schemas.microsoft.com/office/drawing/2014/main" id="{027FA1FB-C059-4FE1-8394-DCA2A100051C}"/>
                </a:ext>
              </a:extLst>
            </xdr:cNvPr>
            <xdr:cNvGrpSpPr>
              <a:grpSpLocks/>
            </xdr:cNvGrpSpPr>
          </xdr:nvGrpSpPr>
          <xdr:grpSpPr bwMode="auto">
            <a:xfrm>
              <a:off x="4838700" y="5305425"/>
              <a:ext cx="685800" cy="457200"/>
              <a:chOff x="4838700" y="5305425"/>
              <a:chExt cx="685800" cy="457200"/>
            </a:xfrm>
          </xdr:grpSpPr>
          <xdr:sp macro="" textlink="">
            <xdr:nvSpPr>
              <xdr:cNvPr id="383" name="Oval 382">
                <a:extLst>
                  <a:ext uri="{FF2B5EF4-FFF2-40B4-BE49-F238E27FC236}">
                    <a16:creationId xmlns:a16="http://schemas.microsoft.com/office/drawing/2014/main" id="{C84D43E2-8FAD-4BC7-A207-DD0B6C5F5541}"/>
                  </a:ext>
                </a:extLst>
              </xdr:cNvPr>
              <xdr:cNvSpPr>
                <a:spLocks noChangeArrowheads="1"/>
              </xdr:cNvSpPr>
            </xdr:nvSpPr>
            <xdr:spPr bwMode="auto">
              <a:xfrm>
                <a:off x="4838700" y="5524500"/>
                <a:ext cx="22860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B</a:t>
                </a:r>
              </a:p>
            </xdr:txBody>
          </xdr:sp>
          <xdr:sp macro="" textlink="">
            <xdr:nvSpPr>
              <xdr:cNvPr id="551169" name="Line 24">
                <a:extLst>
                  <a:ext uri="{FF2B5EF4-FFF2-40B4-BE49-F238E27FC236}">
                    <a16:creationId xmlns:a16="http://schemas.microsoft.com/office/drawing/2014/main" id="{F2DCA9CC-F5A0-464E-A7A9-65E5AA4BC66C}"/>
                  </a:ext>
                </a:extLst>
              </xdr:cNvPr>
              <xdr:cNvSpPr>
                <a:spLocks noChangeShapeType="1"/>
              </xdr:cNvSpPr>
            </xdr:nvSpPr>
            <xdr:spPr bwMode="auto">
              <a:xfrm flipV="1">
                <a:off x="5067300" y="5305425"/>
                <a:ext cx="4572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51167" name="Rectangle 77" descr="Wide upward diagonal">
              <a:extLst>
                <a:ext uri="{FF2B5EF4-FFF2-40B4-BE49-F238E27FC236}">
                  <a16:creationId xmlns:a16="http://schemas.microsoft.com/office/drawing/2014/main" id="{79E5AA0D-FDA7-457B-B61E-7C3F6EA827C7}"/>
                </a:ext>
              </a:extLst>
            </xdr:cNvPr>
            <xdr:cNvSpPr>
              <a:spLocks noChangeArrowheads="1"/>
            </xdr:cNvSpPr>
          </xdr:nvSpPr>
          <xdr:spPr bwMode="auto">
            <a:xfrm>
              <a:off x="5534025" y="5019675"/>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grpSp>
      <xdr:sp macro="" textlink="">
        <xdr:nvSpPr>
          <xdr:cNvPr id="551163" name="Line 170">
            <a:extLst>
              <a:ext uri="{FF2B5EF4-FFF2-40B4-BE49-F238E27FC236}">
                <a16:creationId xmlns:a16="http://schemas.microsoft.com/office/drawing/2014/main" id="{8D8A52A1-5607-4FC0-99D1-EC40900194AA}"/>
              </a:ext>
            </a:extLst>
          </xdr:cNvPr>
          <xdr:cNvSpPr>
            <a:spLocks noChangeShapeType="1"/>
          </xdr:cNvSpPr>
        </xdr:nvSpPr>
        <xdr:spPr bwMode="auto">
          <a:xfrm flipV="1">
            <a:off x="5943600" y="4591050"/>
            <a:ext cx="0" cy="704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51164" name="Line 4">
            <a:extLst>
              <a:ext uri="{FF2B5EF4-FFF2-40B4-BE49-F238E27FC236}">
                <a16:creationId xmlns:a16="http://schemas.microsoft.com/office/drawing/2014/main" id="{AE559248-78FC-4E5F-92C0-CCAF27944114}"/>
              </a:ext>
            </a:extLst>
          </xdr:cNvPr>
          <xdr:cNvSpPr>
            <a:spLocks noChangeShapeType="1"/>
          </xdr:cNvSpPr>
        </xdr:nvSpPr>
        <xdr:spPr bwMode="auto">
          <a:xfrm flipH="1">
            <a:off x="5724525" y="5286375"/>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0" name="TextBox 379">
            <a:extLst>
              <a:ext uri="{FF2B5EF4-FFF2-40B4-BE49-F238E27FC236}">
                <a16:creationId xmlns:a16="http://schemas.microsoft.com/office/drawing/2014/main" id="{4D79F7B2-A6E8-4E1E-BFF2-D664137E2355}"/>
              </a:ext>
            </a:extLst>
          </xdr:cNvPr>
          <xdr:cNvSpPr txBox="1"/>
        </xdr:nvSpPr>
        <xdr:spPr>
          <a:xfrm rot="16200000">
            <a:off x="5529263" y="4843462"/>
            <a:ext cx="57150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300 mm</a:t>
            </a:r>
          </a:p>
        </xdr:txBody>
      </xdr:sp>
    </xdr:grpSp>
    <xdr:clientData/>
  </xdr:twoCellAnchor>
  <xdr:twoCellAnchor>
    <xdr:from>
      <xdr:col>30</xdr:col>
      <xdr:colOff>0</xdr:colOff>
      <xdr:row>44</xdr:row>
      <xdr:rowOff>0</xdr:rowOff>
    </xdr:from>
    <xdr:to>
      <xdr:col>31</xdr:col>
      <xdr:colOff>0</xdr:colOff>
      <xdr:row>49</xdr:row>
      <xdr:rowOff>85725</xdr:rowOff>
    </xdr:to>
    <xdr:sp macro="" textlink="">
      <xdr:nvSpPr>
        <xdr:cNvPr id="543692" name="Rectangle 77" descr="Wide upward diagonal">
          <a:extLst>
            <a:ext uri="{FF2B5EF4-FFF2-40B4-BE49-F238E27FC236}">
              <a16:creationId xmlns:a16="http://schemas.microsoft.com/office/drawing/2014/main" id="{0D336B7E-ADED-41B1-BD3F-BBCC54FA6B20}"/>
            </a:ext>
          </a:extLst>
        </xdr:cNvPr>
        <xdr:cNvSpPr>
          <a:spLocks noChangeArrowheads="1"/>
        </xdr:cNvSpPr>
      </xdr:nvSpPr>
      <xdr:spPr bwMode="auto">
        <a:xfrm>
          <a:off x="3429000" y="5448300"/>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26</xdr:col>
      <xdr:colOff>104775</xdr:colOff>
      <xdr:row>27</xdr:row>
      <xdr:rowOff>114300</xdr:rowOff>
    </xdr:from>
    <xdr:to>
      <xdr:col>27</xdr:col>
      <xdr:colOff>9525</xdr:colOff>
      <xdr:row>54</xdr:row>
      <xdr:rowOff>123825</xdr:rowOff>
    </xdr:to>
    <xdr:sp macro="" textlink="">
      <xdr:nvSpPr>
        <xdr:cNvPr id="543693" name="Line 558">
          <a:extLst>
            <a:ext uri="{FF2B5EF4-FFF2-40B4-BE49-F238E27FC236}">
              <a16:creationId xmlns:a16="http://schemas.microsoft.com/office/drawing/2014/main" id="{8FC7200B-53D5-44F8-B669-4BB2BCFC2B0C}"/>
            </a:ext>
          </a:extLst>
        </xdr:cNvPr>
        <xdr:cNvSpPr>
          <a:spLocks noChangeShapeType="1"/>
        </xdr:cNvSpPr>
      </xdr:nvSpPr>
      <xdr:spPr bwMode="auto">
        <a:xfrm flipH="1" flipV="1">
          <a:off x="3076575" y="3457575"/>
          <a:ext cx="19050" cy="33528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95250</xdr:colOff>
      <xdr:row>28</xdr:row>
      <xdr:rowOff>0</xdr:rowOff>
    </xdr:from>
    <xdr:to>
      <xdr:col>29</xdr:col>
      <xdr:colOff>0</xdr:colOff>
      <xdr:row>28</xdr:row>
      <xdr:rowOff>0</xdr:rowOff>
    </xdr:to>
    <xdr:sp macro="" textlink="">
      <xdr:nvSpPr>
        <xdr:cNvPr id="543694" name="Line 156">
          <a:extLst>
            <a:ext uri="{FF2B5EF4-FFF2-40B4-BE49-F238E27FC236}">
              <a16:creationId xmlns:a16="http://schemas.microsoft.com/office/drawing/2014/main" id="{DEDB0D16-36DF-45C6-8F9C-5BACAC167007}"/>
            </a:ext>
          </a:extLst>
        </xdr:cNvPr>
        <xdr:cNvSpPr>
          <a:spLocks noChangeShapeType="1"/>
        </xdr:cNvSpPr>
      </xdr:nvSpPr>
      <xdr:spPr bwMode="auto">
        <a:xfrm flipH="1">
          <a:off x="2952750" y="346710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55</xdr:row>
      <xdr:rowOff>0</xdr:rowOff>
    </xdr:from>
    <xdr:to>
      <xdr:col>29</xdr:col>
      <xdr:colOff>57150</xdr:colOff>
      <xdr:row>55</xdr:row>
      <xdr:rowOff>0</xdr:rowOff>
    </xdr:to>
    <xdr:sp macro="" textlink="">
      <xdr:nvSpPr>
        <xdr:cNvPr id="543695" name="Line 156">
          <a:extLst>
            <a:ext uri="{FF2B5EF4-FFF2-40B4-BE49-F238E27FC236}">
              <a16:creationId xmlns:a16="http://schemas.microsoft.com/office/drawing/2014/main" id="{9DB5799A-ECCF-445E-83E8-CADC759B3F98}"/>
            </a:ext>
          </a:extLst>
        </xdr:cNvPr>
        <xdr:cNvSpPr>
          <a:spLocks noChangeShapeType="1"/>
        </xdr:cNvSpPr>
      </xdr:nvSpPr>
      <xdr:spPr bwMode="auto">
        <a:xfrm flipH="1">
          <a:off x="3009900" y="68103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xdr:row>
      <xdr:rowOff>28575</xdr:rowOff>
    </xdr:from>
    <xdr:to>
      <xdr:col>27</xdr:col>
      <xdr:colOff>0</xdr:colOff>
      <xdr:row>27</xdr:row>
      <xdr:rowOff>57150</xdr:rowOff>
    </xdr:to>
    <xdr:sp macro="" textlink="">
      <xdr:nvSpPr>
        <xdr:cNvPr id="543696" name="Line 161">
          <a:extLst>
            <a:ext uri="{FF2B5EF4-FFF2-40B4-BE49-F238E27FC236}">
              <a16:creationId xmlns:a16="http://schemas.microsoft.com/office/drawing/2014/main" id="{A4296359-A787-4887-8791-FC8D254ED9D8}"/>
            </a:ext>
          </a:extLst>
        </xdr:cNvPr>
        <xdr:cNvSpPr>
          <a:spLocks noChangeShapeType="1"/>
        </xdr:cNvSpPr>
      </xdr:nvSpPr>
      <xdr:spPr bwMode="auto">
        <a:xfrm flipV="1">
          <a:off x="3086100" y="2752725"/>
          <a:ext cx="0" cy="6477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47625</xdr:colOff>
      <xdr:row>22</xdr:row>
      <xdr:rowOff>38100</xdr:rowOff>
    </xdr:from>
    <xdr:to>
      <xdr:col>29</xdr:col>
      <xdr:colOff>66675</xdr:colOff>
      <xdr:row>22</xdr:row>
      <xdr:rowOff>38100</xdr:rowOff>
    </xdr:to>
    <xdr:sp macro="" textlink="">
      <xdr:nvSpPr>
        <xdr:cNvPr id="543697" name="Line 156">
          <a:extLst>
            <a:ext uri="{FF2B5EF4-FFF2-40B4-BE49-F238E27FC236}">
              <a16:creationId xmlns:a16="http://schemas.microsoft.com/office/drawing/2014/main" id="{90181CB0-D1BA-46DB-8E98-F34A14FF2B77}"/>
            </a:ext>
          </a:extLst>
        </xdr:cNvPr>
        <xdr:cNvSpPr>
          <a:spLocks noChangeShapeType="1"/>
        </xdr:cNvSpPr>
      </xdr:nvSpPr>
      <xdr:spPr bwMode="auto">
        <a:xfrm flipH="1">
          <a:off x="3019425" y="27622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38100</xdr:rowOff>
    </xdr:from>
    <xdr:to>
      <xdr:col>28</xdr:col>
      <xdr:colOff>85725</xdr:colOff>
      <xdr:row>27</xdr:row>
      <xdr:rowOff>38100</xdr:rowOff>
    </xdr:to>
    <xdr:sp macro="" textlink="">
      <xdr:nvSpPr>
        <xdr:cNvPr id="543698" name="Line 156">
          <a:extLst>
            <a:ext uri="{FF2B5EF4-FFF2-40B4-BE49-F238E27FC236}">
              <a16:creationId xmlns:a16="http://schemas.microsoft.com/office/drawing/2014/main" id="{52FDF77E-7456-4E0B-A867-2CB197A4B945}"/>
            </a:ext>
          </a:extLst>
        </xdr:cNvPr>
        <xdr:cNvSpPr>
          <a:spLocks noChangeShapeType="1"/>
        </xdr:cNvSpPr>
      </xdr:nvSpPr>
      <xdr:spPr bwMode="auto">
        <a:xfrm flipH="1">
          <a:off x="2924175" y="33813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84</xdr:col>
      <xdr:colOff>0</xdr:colOff>
      <xdr:row>26</xdr:row>
      <xdr:rowOff>9525</xdr:rowOff>
    </xdr:from>
    <xdr:to>
      <xdr:col>85</xdr:col>
      <xdr:colOff>95250</xdr:colOff>
      <xdr:row>28</xdr:row>
      <xdr:rowOff>114300</xdr:rowOff>
    </xdr:to>
    <xdr:sp macro="" textlink="">
      <xdr:nvSpPr>
        <xdr:cNvPr id="543699" name="Line 23">
          <a:extLst>
            <a:ext uri="{FF2B5EF4-FFF2-40B4-BE49-F238E27FC236}">
              <a16:creationId xmlns:a16="http://schemas.microsoft.com/office/drawing/2014/main" id="{71FC583C-6467-4061-873D-2EE744C5F7EF}"/>
            </a:ext>
          </a:extLst>
        </xdr:cNvPr>
        <xdr:cNvSpPr>
          <a:spLocks noChangeShapeType="1"/>
        </xdr:cNvSpPr>
      </xdr:nvSpPr>
      <xdr:spPr bwMode="auto">
        <a:xfrm flipV="1">
          <a:off x="9601200" y="3228975"/>
          <a:ext cx="20955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28575</xdr:colOff>
      <xdr:row>28</xdr:row>
      <xdr:rowOff>76200</xdr:rowOff>
    </xdr:from>
    <xdr:to>
      <xdr:col>84</xdr:col>
      <xdr:colOff>28575</xdr:colOff>
      <xdr:row>30</xdr:row>
      <xdr:rowOff>73025</xdr:rowOff>
    </xdr:to>
    <xdr:sp macro="" textlink="">
      <xdr:nvSpPr>
        <xdr:cNvPr id="688" name="Oval 1">
          <a:extLst>
            <a:ext uri="{FF2B5EF4-FFF2-40B4-BE49-F238E27FC236}">
              <a16:creationId xmlns:a16="http://schemas.microsoft.com/office/drawing/2014/main" id="{2FFA1073-AE4C-4D34-BA38-546056B6AB80}"/>
            </a:ext>
          </a:extLst>
        </xdr:cNvPr>
        <xdr:cNvSpPr>
          <a:spLocks noChangeArrowheads="1"/>
        </xdr:cNvSpPr>
      </xdr:nvSpPr>
      <xdr:spPr bwMode="auto">
        <a:xfrm>
          <a:off x="9058275" y="3543300"/>
          <a:ext cx="228600" cy="24447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84</xdr:col>
      <xdr:colOff>9525</xdr:colOff>
      <xdr:row>16</xdr:row>
      <xdr:rowOff>0</xdr:rowOff>
    </xdr:from>
    <xdr:to>
      <xdr:col>103</xdr:col>
      <xdr:colOff>47625</xdr:colOff>
      <xdr:row>16</xdr:row>
      <xdr:rowOff>1</xdr:rowOff>
    </xdr:to>
    <xdr:cxnSp macro="">
      <xdr:nvCxnSpPr>
        <xdr:cNvPr id="690" name="Straight Connector 689">
          <a:extLst>
            <a:ext uri="{FF2B5EF4-FFF2-40B4-BE49-F238E27FC236}">
              <a16:creationId xmlns:a16="http://schemas.microsoft.com/office/drawing/2014/main" id="{972DA321-9CCA-40BE-A90A-7815E0AD7D8B}"/>
            </a:ext>
          </a:extLst>
        </xdr:cNvPr>
        <xdr:cNvCxnSpPr/>
      </xdr:nvCxnSpPr>
      <xdr:spPr>
        <a:xfrm>
          <a:off x="9267825" y="1981200"/>
          <a:ext cx="22098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28575</xdr:colOff>
      <xdr:row>16</xdr:row>
      <xdr:rowOff>0</xdr:rowOff>
    </xdr:from>
    <xdr:to>
      <xdr:col>83</xdr:col>
      <xdr:colOff>104775</xdr:colOff>
      <xdr:row>19</xdr:row>
      <xdr:rowOff>66675</xdr:rowOff>
    </xdr:to>
    <xdr:sp macro="" textlink="">
      <xdr:nvSpPr>
        <xdr:cNvPr id="543702" name="Freeform 15">
          <a:extLst>
            <a:ext uri="{FF2B5EF4-FFF2-40B4-BE49-F238E27FC236}">
              <a16:creationId xmlns:a16="http://schemas.microsoft.com/office/drawing/2014/main" id="{5F198C07-57A5-4804-BBCE-A064E878FA84}"/>
            </a:ext>
          </a:extLst>
        </xdr:cNvPr>
        <xdr:cNvSpPr>
          <a:spLocks/>
        </xdr:cNvSpPr>
      </xdr:nvSpPr>
      <xdr:spPr bwMode="auto">
        <a:xfrm>
          <a:off x="9515475" y="1981200"/>
          <a:ext cx="76200" cy="438150"/>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17</xdr:row>
      <xdr:rowOff>0</xdr:rowOff>
    </xdr:from>
    <xdr:to>
      <xdr:col>12</xdr:col>
      <xdr:colOff>28575</xdr:colOff>
      <xdr:row>55</xdr:row>
      <xdr:rowOff>66675</xdr:rowOff>
    </xdr:to>
    <xdr:grpSp>
      <xdr:nvGrpSpPr>
        <xdr:cNvPr id="543703" name="Group 329">
          <a:extLst>
            <a:ext uri="{FF2B5EF4-FFF2-40B4-BE49-F238E27FC236}">
              <a16:creationId xmlns:a16="http://schemas.microsoft.com/office/drawing/2014/main" id="{661ADC13-25B8-4B69-9634-B0C4AAB896B0}"/>
            </a:ext>
          </a:extLst>
        </xdr:cNvPr>
        <xdr:cNvGrpSpPr>
          <a:grpSpLocks/>
        </xdr:cNvGrpSpPr>
      </xdr:nvGrpSpPr>
      <xdr:grpSpPr bwMode="auto">
        <a:xfrm>
          <a:off x="285750" y="2105025"/>
          <a:ext cx="1114425" cy="4772025"/>
          <a:chOff x="1857375" y="26660475"/>
          <a:chExt cx="1114425" cy="4772025"/>
        </a:xfrm>
      </xdr:grpSpPr>
      <xdr:sp macro="" textlink="">
        <xdr:nvSpPr>
          <xdr:cNvPr id="331" name="Oval 18">
            <a:extLst>
              <a:ext uri="{FF2B5EF4-FFF2-40B4-BE49-F238E27FC236}">
                <a16:creationId xmlns:a16="http://schemas.microsoft.com/office/drawing/2014/main" id="{B201C9BB-99F9-4020-8739-519A0F4833D8}"/>
              </a:ext>
            </a:extLst>
          </xdr:cNvPr>
          <xdr:cNvSpPr>
            <a:spLocks noChangeArrowheads="1"/>
          </xdr:cNvSpPr>
        </xdr:nvSpPr>
        <xdr:spPr bwMode="auto">
          <a:xfrm>
            <a:off x="1857375" y="3110865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A</a:t>
            </a:r>
          </a:p>
        </xdr:txBody>
      </xdr:sp>
      <xdr:grpSp>
        <xdr:nvGrpSpPr>
          <xdr:cNvPr id="551146" name="Group 357">
            <a:extLst>
              <a:ext uri="{FF2B5EF4-FFF2-40B4-BE49-F238E27FC236}">
                <a16:creationId xmlns:a16="http://schemas.microsoft.com/office/drawing/2014/main" id="{F4621F4B-BDE8-4F5B-9052-4FA1A55C489A}"/>
              </a:ext>
            </a:extLst>
          </xdr:cNvPr>
          <xdr:cNvGrpSpPr>
            <a:grpSpLocks/>
          </xdr:cNvGrpSpPr>
        </xdr:nvGrpSpPr>
        <xdr:grpSpPr bwMode="auto">
          <a:xfrm>
            <a:off x="2076449" y="26660467"/>
            <a:ext cx="895351" cy="4772010"/>
            <a:chOff x="2076449" y="26660467"/>
            <a:chExt cx="895351" cy="4772010"/>
          </a:xfrm>
        </xdr:grpSpPr>
        <xdr:grpSp>
          <xdr:nvGrpSpPr>
            <xdr:cNvPr id="551147" name="Group 106">
              <a:extLst>
                <a:ext uri="{FF2B5EF4-FFF2-40B4-BE49-F238E27FC236}">
                  <a16:creationId xmlns:a16="http://schemas.microsoft.com/office/drawing/2014/main" id="{8E14B8EE-7BC4-4E1C-BA22-672C99DA0E53}"/>
                </a:ext>
              </a:extLst>
            </xdr:cNvPr>
            <xdr:cNvGrpSpPr>
              <a:grpSpLocks/>
            </xdr:cNvGrpSpPr>
          </xdr:nvGrpSpPr>
          <xdr:grpSpPr bwMode="auto">
            <a:xfrm>
              <a:off x="2286000" y="26660467"/>
              <a:ext cx="276225" cy="4772010"/>
              <a:chOff x="2337025" y="1966228"/>
              <a:chExt cx="269421" cy="4692485"/>
            </a:xfrm>
          </xdr:grpSpPr>
          <xdr:grpSp>
            <xdr:nvGrpSpPr>
              <xdr:cNvPr id="551151" name="Group 208">
                <a:extLst>
                  <a:ext uri="{FF2B5EF4-FFF2-40B4-BE49-F238E27FC236}">
                    <a16:creationId xmlns:a16="http://schemas.microsoft.com/office/drawing/2014/main" id="{59647251-F07B-4614-A78E-2F9516D55043}"/>
                  </a:ext>
                </a:extLst>
              </xdr:cNvPr>
              <xdr:cNvGrpSpPr>
                <a:grpSpLocks/>
              </xdr:cNvGrpSpPr>
            </xdr:nvGrpSpPr>
            <xdr:grpSpPr bwMode="auto">
              <a:xfrm>
                <a:off x="2337025" y="1966228"/>
                <a:ext cx="269421" cy="4692485"/>
                <a:chOff x="847727" y="1618965"/>
                <a:chExt cx="269422" cy="4774142"/>
              </a:xfrm>
            </xdr:grpSpPr>
            <xdr:sp macro="" textlink="">
              <xdr:nvSpPr>
                <xdr:cNvPr id="551153" name="Freeform 78">
                  <a:extLst>
                    <a:ext uri="{FF2B5EF4-FFF2-40B4-BE49-F238E27FC236}">
                      <a16:creationId xmlns:a16="http://schemas.microsoft.com/office/drawing/2014/main" id="{FE22B69C-7128-4A0A-810D-26ADAF34D18C}"/>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54" name="Arc 84">
                  <a:extLst>
                    <a:ext uri="{FF2B5EF4-FFF2-40B4-BE49-F238E27FC236}">
                      <a16:creationId xmlns:a16="http://schemas.microsoft.com/office/drawing/2014/main" id="{563B5689-F383-4F5D-BDF0-62FDA5F7EC2A}"/>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55" name="Arc 86">
                  <a:extLst>
                    <a:ext uri="{FF2B5EF4-FFF2-40B4-BE49-F238E27FC236}">
                      <a16:creationId xmlns:a16="http://schemas.microsoft.com/office/drawing/2014/main" id="{92722C9D-82BF-4486-AA48-3F21A00B99D1}"/>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56" name="Line 75">
                  <a:extLst>
                    <a:ext uri="{FF2B5EF4-FFF2-40B4-BE49-F238E27FC236}">
                      <a16:creationId xmlns:a16="http://schemas.microsoft.com/office/drawing/2014/main" id="{89B25CAF-72CC-4DEA-834B-B8A5AA83DC6D}"/>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157" name="Line 76">
                  <a:extLst>
                    <a:ext uri="{FF2B5EF4-FFF2-40B4-BE49-F238E27FC236}">
                      <a16:creationId xmlns:a16="http://schemas.microsoft.com/office/drawing/2014/main" id="{ECE6C148-E0D8-43F1-B1A2-A9B7F7F4FE1E}"/>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158" name="Arc 85">
                  <a:extLst>
                    <a:ext uri="{FF2B5EF4-FFF2-40B4-BE49-F238E27FC236}">
                      <a16:creationId xmlns:a16="http://schemas.microsoft.com/office/drawing/2014/main" id="{8C46A7F1-E164-49B6-8C87-76CA68E8ECD9}"/>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59" name="Arc 87">
                  <a:extLst>
                    <a:ext uri="{FF2B5EF4-FFF2-40B4-BE49-F238E27FC236}">
                      <a16:creationId xmlns:a16="http://schemas.microsoft.com/office/drawing/2014/main" id="{4A19A111-751D-41C3-BEB2-7FDD6CA3A15B}"/>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60" name="Line 88">
                  <a:extLst>
                    <a:ext uri="{FF2B5EF4-FFF2-40B4-BE49-F238E27FC236}">
                      <a16:creationId xmlns:a16="http://schemas.microsoft.com/office/drawing/2014/main" id="{E5B2FC15-7CC5-4FB0-95A3-FDD07FD133F5}"/>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38" name="Rectangle 337">
                <a:extLst>
                  <a:ext uri="{FF2B5EF4-FFF2-40B4-BE49-F238E27FC236}">
                    <a16:creationId xmlns:a16="http://schemas.microsoft.com/office/drawing/2014/main" id="{E1E67DE3-36DB-4EE3-9F70-DEC22CABB1F6}"/>
                  </a:ext>
                </a:extLst>
              </xdr:cNvPr>
              <xdr:cNvSpPr/>
            </xdr:nvSpPr>
            <xdr:spPr>
              <a:xfrm>
                <a:off x="2420638" y="2087997"/>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334" name="Oval 18">
              <a:extLst>
                <a:ext uri="{FF2B5EF4-FFF2-40B4-BE49-F238E27FC236}">
                  <a16:creationId xmlns:a16="http://schemas.microsoft.com/office/drawing/2014/main" id="{A1661E80-FEA3-498A-91C2-3CE4107876C9}"/>
                </a:ext>
              </a:extLst>
            </xdr:cNvPr>
            <xdr:cNvSpPr>
              <a:spLocks noChangeArrowheads="1"/>
            </xdr:cNvSpPr>
          </xdr:nvSpPr>
          <xdr:spPr bwMode="auto">
            <a:xfrm>
              <a:off x="2743200" y="26965275"/>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a:t>
              </a:r>
            </a:p>
          </xdr:txBody>
        </xdr:sp>
        <xdr:sp macro="" textlink="">
          <xdr:nvSpPr>
            <xdr:cNvPr id="551149" name="Line 27">
              <a:extLst>
                <a:ext uri="{FF2B5EF4-FFF2-40B4-BE49-F238E27FC236}">
                  <a16:creationId xmlns:a16="http://schemas.microsoft.com/office/drawing/2014/main" id="{6EFEFC8A-187C-4ADA-BEE2-A42B159C1DBC}"/>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150" name="Line 27">
              <a:extLst>
                <a:ext uri="{FF2B5EF4-FFF2-40B4-BE49-F238E27FC236}">
                  <a16:creationId xmlns:a16="http://schemas.microsoft.com/office/drawing/2014/main" id="{F5A6CDBA-F84C-4299-8199-68F5EE8F8006}"/>
                </a:ext>
              </a:extLst>
            </xdr:cNvPr>
            <xdr:cNvSpPr>
              <a:spLocks noChangeShapeType="1"/>
            </xdr:cNvSpPr>
          </xdr:nvSpPr>
          <xdr:spPr bwMode="auto">
            <a:xfrm flipH="1">
              <a:off x="2076449" y="30937200"/>
              <a:ext cx="285749"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71</xdr:col>
      <xdr:colOff>38100</xdr:colOff>
      <xdr:row>16</xdr:row>
      <xdr:rowOff>123825</xdr:rowOff>
    </xdr:from>
    <xdr:to>
      <xdr:col>77</xdr:col>
      <xdr:colOff>38100</xdr:colOff>
      <xdr:row>55</xdr:row>
      <xdr:rowOff>66675</xdr:rowOff>
    </xdr:to>
    <xdr:grpSp>
      <xdr:nvGrpSpPr>
        <xdr:cNvPr id="543704" name="Group 357">
          <a:extLst>
            <a:ext uri="{FF2B5EF4-FFF2-40B4-BE49-F238E27FC236}">
              <a16:creationId xmlns:a16="http://schemas.microsoft.com/office/drawing/2014/main" id="{0AFFAE27-8DD4-4D69-BE9D-D20278DEA4BF}"/>
            </a:ext>
          </a:extLst>
        </xdr:cNvPr>
        <xdr:cNvGrpSpPr>
          <a:grpSpLocks/>
        </xdr:cNvGrpSpPr>
      </xdr:nvGrpSpPr>
      <xdr:grpSpPr bwMode="auto">
        <a:xfrm>
          <a:off x="8153400" y="2105025"/>
          <a:ext cx="685800" cy="4772025"/>
          <a:chOff x="2286000" y="26660467"/>
          <a:chExt cx="685800" cy="4772010"/>
        </a:xfrm>
      </xdr:grpSpPr>
      <xdr:grpSp>
        <xdr:nvGrpSpPr>
          <xdr:cNvPr id="551132" name="Group 106">
            <a:extLst>
              <a:ext uri="{FF2B5EF4-FFF2-40B4-BE49-F238E27FC236}">
                <a16:creationId xmlns:a16="http://schemas.microsoft.com/office/drawing/2014/main" id="{573AEAE7-8D4E-4130-A404-19DE65DA3468}"/>
              </a:ext>
            </a:extLst>
          </xdr:cNvPr>
          <xdr:cNvGrpSpPr>
            <a:grpSpLocks/>
          </xdr:cNvGrpSpPr>
        </xdr:nvGrpSpPr>
        <xdr:grpSpPr bwMode="auto">
          <a:xfrm>
            <a:off x="2286000" y="26660467"/>
            <a:ext cx="276225" cy="4772010"/>
            <a:chOff x="2337025" y="1966228"/>
            <a:chExt cx="269421" cy="4692485"/>
          </a:xfrm>
        </xdr:grpSpPr>
        <xdr:grpSp>
          <xdr:nvGrpSpPr>
            <xdr:cNvPr id="551135" name="Group 208">
              <a:extLst>
                <a:ext uri="{FF2B5EF4-FFF2-40B4-BE49-F238E27FC236}">
                  <a16:creationId xmlns:a16="http://schemas.microsoft.com/office/drawing/2014/main" id="{0ACC1AA7-95DE-4111-844F-70F46EC12B36}"/>
                </a:ext>
              </a:extLst>
            </xdr:cNvPr>
            <xdr:cNvGrpSpPr>
              <a:grpSpLocks/>
            </xdr:cNvGrpSpPr>
          </xdr:nvGrpSpPr>
          <xdr:grpSpPr bwMode="auto">
            <a:xfrm>
              <a:off x="2337025" y="1966228"/>
              <a:ext cx="269421" cy="4692485"/>
              <a:chOff x="847727" y="1618965"/>
              <a:chExt cx="269422" cy="4774142"/>
            </a:xfrm>
          </xdr:grpSpPr>
          <xdr:sp macro="" textlink="">
            <xdr:nvSpPr>
              <xdr:cNvPr id="551137" name="Freeform 78">
                <a:extLst>
                  <a:ext uri="{FF2B5EF4-FFF2-40B4-BE49-F238E27FC236}">
                    <a16:creationId xmlns:a16="http://schemas.microsoft.com/office/drawing/2014/main" id="{736A8A59-1E4A-42CC-A99A-1967CE3AD8ED}"/>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38" name="Arc 84">
                <a:extLst>
                  <a:ext uri="{FF2B5EF4-FFF2-40B4-BE49-F238E27FC236}">
                    <a16:creationId xmlns:a16="http://schemas.microsoft.com/office/drawing/2014/main" id="{FAB86F4F-B042-4EBF-B471-683F55E9C902}"/>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39" name="Arc 86">
                <a:extLst>
                  <a:ext uri="{FF2B5EF4-FFF2-40B4-BE49-F238E27FC236}">
                    <a16:creationId xmlns:a16="http://schemas.microsoft.com/office/drawing/2014/main" id="{973EB233-FFC9-4F96-9FEC-C6F3950FF31D}"/>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40" name="Line 75">
                <a:extLst>
                  <a:ext uri="{FF2B5EF4-FFF2-40B4-BE49-F238E27FC236}">
                    <a16:creationId xmlns:a16="http://schemas.microsoft.com/office/drawing/2014/main" id="{D142649C-3E79-47A0-9C76-74B45D2EC958}"/>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141" name="Line 76">
                <a:extLst>
                  <a:ext uri="{FF2B5EF4-FFF2-40B4-BE49-F238E27FC236}">
                    <a16:creationId xmlns:a16="http://schemas.microsoft.com/office/drawing/2014/main" id="{A7FE3B64-FA95-437A-9EA1-E51925C41EE4}"/>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142" name="Arc 85">
                <a:extLst>
                  <a:ext uri="{FF2B5EF4-FFF2-40B4-BE49-F238E27FC236}">
                    <a16:creationId xmlns:a16="http://schemas.microsoft.com/office/drawing/2014/main" id="{32765FF4-4A52-4B53-96C2-9FDA5C85261C}"/>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43" name="Arc 87">
                <a:extLst>
                  <a:ext uri="{FF2B5EF4-FFF2-40B4-BE49-F238E27FC236}">
                    <a16:creationId xmlns:a16="http://schemas.microsoft.com/office/drawing/2014/main" id="{392CFF63-530C-474B-9403-15FFB3907F36}"/>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44" name="Line 88">
                <a:extLst>
                  <a:ext uri="{FF2B5EF4-FFF2-40B4-BE49-F238E27FC236}">
                    <a16:creationId xmlns:a16="http://schemas.microsoft.com/office/drawing/2014/main" id="{29FF2067-4F09-4CE2-B08C-057EF8FD1AFA}"/>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59" name="Rectangle 358">
              <a:extLst>
                <a:ext uri="{FF2B5EF4-FFF2-40B4-BE49-F238E27FC236}">
                  <a16:creationId xmlns:a16="http://schemas.microsoft.com/office/drawing/2014/main" id="{C21A4758-F962-47F9-BE73-C2E1553547CA}"/>
                </a:ext>
              </a:extLst>
            </xdr:cNvPr>
            <xdr:cNvSpPr/>
          </xdr:nvSpPr>
          <xdr:spPr>
            <a:xfrm>
              <a:off x="2420638" y="2087989"/>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352" name="Oval 18">
            <a:extLst>
              <a:ext uri="{FF2B5EF4-FFF2-40B4-BE49-F238E27FC236}">
                <a16:creationId xmlns:a16="http://schemas.microsoft.com/office/drawing/2014/main" id="{2835AEE3-86CD-40AD-B844-19D6EE944830}"/>
              </a:ext>
            </a:extLst>
          </xdr:cNvPr>
          <xdr:cNvSpPr>
            <a:spLocks noChangeArrowheads="1"/>
          </xdr:cNvSpPr>
        </xdr:nvSpPr>
        <xdr:spPr bwMode="auto">
          <a:xfrm>
            <a:off x="2743200" y="26965266"/>
            <a:ext cx="228600" cy="24764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H</a:t>
            </a:r>
          </a:p>
        </xdr:txBody>
      </xdr:sp>
      <xdr:sp macro="" textlink="">
        <xdr:nvSpPr>
          <xdr:cNvPr id="551134" name="Line 27">
            <a:extLst>
              <a:ext uri="{FF2B5EF4-FFF2-40B4-BE49-F238E27FC236}">
                <a16:creationId xmlns:a16="http://schemas.microsoft.com/office/drawing/2014/main" id="{1078E1CF-2E3D-4988-BCE8-597AB8983295}"/>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71</xdr:col>
      <xdr:colOff>57150</xdr:colOff>
      <xdr:row>21</xdr:row>
      <xdr:rowOff>9525</xdr:rowOff>
    </xdr:from>
    <xdr:to>
      <xdr:col>73</xdr:col>
      <xdr:colOff>80550</xdr:colOff>
      <xdr:row>23</xdr:row>
      <xdr:rowOff>13875</xdr:rowOff>
    </xdr:to>
    <xdr:sp macro="" textlink="">
      <xdr:nvSpPr>
        <xdr:cNvPr id="658" name="Oval 426">
          <a:extLst>
            <a:ext uri="{FF2B5EF4-FFF2-40B4-BE49-F238E27FC236}">
              <a16:creationId xmlns:a16="http://schemas.microsoft.com/office/drawing/2014/main" id="{3BEFC181-35E3-4ACF-A1C9-438C2B661CCC}"/>
            </a:ext>
          </a:extLst>
        </xdr:cNvPr>
        <xdr:cNvSpPr>
          <a:spLocks noChangeArrowheads="1"/>
        </xdr:cNvSpPr>
      </xdr:nvSpPr>
      <xdr:spPr bwMode="auto">
        <a:xfrm>
          <a:off x="7829550" y="2609850"/>
          <a:ext cx="252000" cy="2520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clientData/>
  </xdr:twoCellAnchor>
  <xdr:twoCellAnchor>
    <xdr:from>
      <xdr:col>87</xdr:col>
      <xdr:colOff>38100</xdr:colOff>
      <xdr:row>17</xdr:row>
      <xdr:rowOff>0</xdr:rowOff>
    </xdr:from>
    <xdr:to>
      <xdr:col>89</xdr:col>
      <xdr:colOff>85725</xdr:colOff>
      <xdr:row>55</xdr:row>
      <xdr:rowOff>66675</xdr:rowOff>
    </xdr:to>
    <xdr:grpSp>
      <xdr:nvGrpSpPr>
        <xdr:cNvPr id="543706" name="Group 106">
          <a:extLst>
            <a:ext uri="{FF2B5EF4-FFF2-40B4-BE49-F238E27FC236}">
              <a16:creationId xmlns:a16="http://schemas.microsoft.com/office/drawing/2014/main" id="{F3D09DB5-D2DB-4C96-9F4F-EAE03A6D2D85}"/>
            </a:ext>
          </a:extLst>
        </xdr:cNvPr>
        <xdr:cNvGrpSpPr>
          <a:grpSpLocks/>
        </xdr:cNvGrpSpPr>
      </xdr:nvGrpSpPr>
      <xdr:grpSpPr bwMode="auto">
        <a:xfrm>
          <a:off x="9982200" y="2105025"/>
          <a:ext cx="276225" cy="4772025"/>
          <a:chOff x="2337025" y="1966233"/>
          <a:chExt cx="269421" cy="4692500"/>
        </a:xfrm>
      </xdr:grpSpPr>
      <xdr:grpSp>
        <xdr:nvGrpSpPr>
          <xdr:cNvPr id="551122" name="Group 208">
            <a:extLst>
              <a:ext uri="{FF2B5EF4-FFF2-40B4-BE49-F238E27FC236}">
                <a16:creationId xmlns:a16="http://schemas.microsoft.com/office/drawing/2014/main" id="{267DB912-74A5-4D88-8DAF-7F3656D8ED0D}"/>
              </a:ext>
            </a:extLst>
          </xdr:cNvPr>
          <xdr:cNvGrpSpPr>
            <a:grpSpLocks/>
          </xdr:cNvGrpSpPr>
        </xdr:nvGrpSpPr>
        <xdr:grpSpPr bwMode="auto">
          <a:xfrm>
            <a:off x="2337025" y="1966228"/>
            <a:ext cx="269421" cy="4692485"/>
            <a:chOff x="847727" y="1618965"/>
            <a:chExt cx="269422" cy="4774142"/>
          </a:xfrm>
        </xdr:grpSpPr>
        <xdr:sp macro="" textlink="">
          <xdr:nvSpPr>
            <xdr:cNvPr id="551124" name="Freeform 78">
              <a:extLst>
                <a:ext uri="{FF2B5EF4-FFF2-40B4-BE49-F238E27FC236}">
                  <a16:creationId xmlns:a16="http://schemas.microsoft.com/office/drawing/2014/main" id="{C9B9B1D1-6E3C-4790-AFC2-B24D814B59BA}"/>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25" name="Arc 84">
              <a:extLst>
                <a:ext uri="{FF2B5EF4-FFF2-40B4-BE49-F238E27FC236}">
                  <a16:creationId xmlns:a16="http://schemas.microsoft.com/office/drawing/2014/main" id="{A9388F59-F056-48A3-968F-63567CFBAD2C}"/>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26" name="Arc 86">
              <a:extLst>
                <a:ext uri="{FF2B5EF4-FFF2-40B4-BE49-F238E27FC236}">
                  <a16:creationId xmlns:a16="http://schemas.microsoft.com/office/drawing/2014/main" id="{39E04A04-B5F8-4206-A7F1-DF9C34F6FC94}"/>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27" name="Line 75">
              <a:extLst>
                <a:ext uri="{FF2B5EF4-FFF2-40B4-BE49-F238E27FC236}">
                  <a16:creationId xmlns:a16="http://schemas.microsoft.com/office/drawing/2014/main" id="{A4EECB49-889A-43A6-B050-9C9AD348C3A0}"/>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128" name="Line 76">
              <a:extLst>
                <a:ext uri="{FF2B5EF4-FFF2-40B4-BE49-F238E27FC236}">
                  <a16:creationId xmlns:a16="http://schemas.microsoft.com/office/drawing/2014/main" id="{4234EB48-D3E0-4635-ADD8-F0049D41AA63}"/>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129" name="Arc 85">
              <a:extLst>
                <a:ext uri="{FF2B5EF4-FFF2-40B4-BE49-F238E27FC236}">
                  <a16:creationId xmlns:a16="http://schemas.microsoft.com/office/drawing/2014/main" id="{3912A490-4AAB-4CC0-8B54-346A0D7AAF74}"/>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30" name="Arc 87">
              <a:extLst>
                <a:ext uri="{FF2B5EF4-FFF2-40B4-BE49-F238E27FC236}">
                  <a16:creationId xmlns:a16="http://schemas.microsoft.com/office/drawing/2014/main" id="{634803A3-2A1F-4CF2-AC4E-974EDFDC028F}"/>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31" name="Line 88">
              <a:extLst>
                <a:ext uri="{FF2B5EF4-FFF2-40B4-BE49-F238E27FC236}">
                  <a16:creationId xmlns:a16="http://schemas.microsoft.com/office/drawing/2014/main" id="{117456E4-E10A-4032-9CF9-77657EA0E003}"/>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72" name="Rectangle 371">
            <a:extLst>
              <a:ext uri="{FF2B5EF4-FFF2-40B4-BE49-F238E27FC236}">
                <a16:creationId xmlns:a16="http://schemas.microsoft.com/office/drawing/2014/main" id="{A7D3DACC-27D2-4B9F-BE78-FC451F9BD5C6}"/>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78</xdr:col>
      <xdr:colOff>38100</xdr:colOff>
      <xdr:row>17</xdr:row>
      <xdr:rowOff>0</xdr:rowOff>
    </xdr:from>
    <xdr:to>
      <xdr:col>80</xdr:col>
      <xdr:colOff>85725</xdr:colOff>
      <xdr:row>55</xdr:row>
      <xdr:rowOff>66675</xdr:rowOff>
    </xdr:to>
    <xdr:grpSp>
      <xdr:nvGrpSpPr>
        <xdr:cNvPr id="543707" name="Group 106">
          <a:extLst>
            <a:ext uri="{FF2B5EF4-FFF2-40B4-BE49-F238E27FC236}">
              <a16:creationId xmlns:a16="http://schemas.microsoft.com/office/drawing/2014/main" id="{C150C1F5-454C-4E93-8931-D89B83F93095}"/>
            </a:ext>
          </a:extLst>
        </xdr:cNvPr>
        <xdr:cNvGrpSpPr>
          <a:grpSpLocks/>
        </xdr:cNvGrpSpPr>
      </xdr:nvGrpSpPr>
      <xdr:grpSpPr bwMode="auto">
        <a:xfrm>
          <a:off x="8953500" y="2105025"/>
          <a:ext cx="276225" cy="4772025"/>
          <a:chOff x="2337025" y="1966233"/>
          <a:chExt cx="269421" cy="4692500"/>
        </a:xfrm>
      </xdr:grpSpPr>
      <xdr:grpSp>
        <xdr:nvGrpSpPr>
          <xdr:cNvPr id="551112" name="Group 208">
            <a:extLst>
              <a:ext uri="{FF2B5EF4-FFF2-40B4-BE49-F238E27FC236}">
                <a16:creationId xmlns:a16="http://schemas.microsoft.com/office/drawing/2014/main" id="{ADEF7A40-5832-4077-BD34-88A928BC1A0C}"/>
              </a:ext>
            </a:extLst>
          </xdr:cNvPr>
          <xdr:cNvGrpSpPr>
            <a:grpSpLocks/>
          </xdr:cNvGrpSpPr>
        </xdr:nvGrpSpPr>
        <xdr:grpSpPr bwMode="auto">
          <a:xfrm>
            <a:off x="2337025" y="1966228"/>
            <a:ext cx="269421" cy="4692485"/>
            <a:chOff x="847727" y="1618965"/>
            <a:chExt cx="269422" cy="4774142"/>
          </a:xfrm>
        </xdr:grpSpPr>
        <xdr:sp macro="" textlink="">
          <xdr:nvSpPr>
            <xdr:cNvPr id="551114" name="Freeform 78">
              <a:extLst>
                <a:ext uri="{FF2B5EF4-FFF2-40B4-BE49-F238E27FC236}">
                  <a16:creationId xmlns:a16="http://schemas.microsoft.com/office/drawing/2014/main" id="{E1D57B00-783B-4B3C-B608-6D9FE93E5ECE}"/>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15" name="Arc 84">
              <a:extLst>
                <a:ext uri="{FF2B5EF4-FFF2-40B4-BE49-F238E27FC236}">
                  <a16:creationId xmlns:a16="http://schemas.microsoft.com/office/drawing/2014/main" id="{834F6920-74C4-47FD-93EE-BD20EA84EAEB}"/>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16" name="Arc 86">
              <a:extLst>
                <a:ext uri="{FF2B5EF4-FFF2-40B4-BE49-F238E27FC236}">
                  <a16:creationId xmlns:a16="http://schemas.microsoft.com/office/drawing/2014/main" id="{C51CAD2A-E765-4E5F-BCC1-6143A8270A37}"/>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17" name="Line 75">
              <a:extLst>
                <a:ext uri="{FF2B5EF4-FFF2-40B4-BE49-F238E27FC236}">
                  <a16:creationId xmlns:a16="http://schemas.microsoft.com/office/drawing/2014/main" id="{6F6E003D-577B-4883-90A7-948D2BDD6EDA}"/>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118" name="Line 76">
              <a:extLst>
                <a:ext uri="{FF2B5EF4-FFF2-40B4-BE49-F238E27FC236}">
                  <a16:creationId xmlns:a16="http://schemas.microsoft.com/office/drawing/2014/main" id="{3BA59EDE-8E27-44A5-9BC7-D24B209C9423}"/>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119" name="Arc 85">
              <a:extLst>
                <a:ext uri="{FF2B5EF4-FFF2-40B4-BE49-F238E27FC236}">
                  <a16:creationId xmlns:a16="http://schemas.microsoft.com/office/drawing/2014/main" id="{557D503C-E55C-41EB-A8BE-631F1B357770}"/>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20" name="Arc 87">
              <a:extLst>
                <a:ext uri="{FF2B5EF4-FFF2-40B4-BE49-F238E27FC236}">
                  <a16:creationId xmlns:a16="http://schemas.microsoft.com/office/drawing/2014/main" id="{FB34CCC7-38A7-43CE-8EE1-7900D4A541A7}"/>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21" name="Line 88">
              <a:extLst>
                <a:ext uri="{FF2B5EF4-FFF2-40B4-BE49-F238E27FC236}">
                  <a16:creationId xmlns:a16="http://schemas.microsoft.com/office/drawing/2014/main" id="{0099D9F6-13ED-4794-AB28-F178C04272D1}"/>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85" name="Rectangle 384">
            <a:extLst>
              <a:ext uri="{FF2B5EF4-FFF2-40B4-BE49-F238E27FC236}">
                <a16:creationId xmlns:a16="http://schemas.microsoft.com/office/drawing/2014/main" id="{21E16D8F-78CB-4642-A365-648C103D24FE}"/>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78</xdr:col>
      <xdr:colOff>47625</xdr:colOff>
      <xdr:row>21</xdr:row>
      <xdr:rowOff>9525</xdr:rowOff>
    </xdr:from>
    <xdr:to>
      <xdr:col>80</xdr:col>
      <xdr:colOff>71025</xdr:colOff>
      <xdr:row>23</xdr:row>
      <xdr:rowOff>13875</xdr:rowOff>
    </xdr:to>
    <xdr:sp macro="" textlink="">
      <xdr:nvSpPr>
        <xdr:cNvPr id="670" name="Oval 426">
          <a:extLst>
            <a:ext uri="{FF2B5EF4-FFF2-40B4-BE49-F238E27FC236}">
              <a16:creationId xmlns:a16="http://schemas.microsoft.com/office/drawing/2014/main" id="{B24A0803-6CE4-4645-8325-6A993D4343B7}"/>
            </a:ext>
          </a:extLst>
        </xdr:cNvPr>
        <xdr:cNvSpPr>
          <a:spLocks noChangeArrowheads="1"/>
        </xdr:cNvSpPr>
      </xdr:nvSpPr>
      <xdr:spPr bwMode="auto">
        <a:xfrm>
          <a:off x="8620125" y="2609850"/>
          <a:ext cx="252000" cy="2520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clientData/>
  </xdr:twoCellAnchor>
  <xdr:twoCellAnchor>
    <xdr:from>
      <xdr:col>87</xdr:col>
      <xdr:colOff>57150</xdr:colOff>
      <xdr:row>21</xdr:row>
      <xdr:rowOff>9525</xdr:rowOff>
    </xdr:from>
    <xdr:to>
      <xdr:col>99</xdr:col>
      <xdr:colOff>0</xdr:colOff>
      <xdr:row>27</xdr:row>
      <xdr:rowOff>19050</xdr:rowOff>
    </xdr:to>
    <xdr:grpSp>
      <xdr:nvGrpSpPr>
        <xdr:cNvPr id="543709" name="Group 460">
          <a:extLst>
            <a:ext uri="{FF2B5EF4-FFF2-40B4-BE49-F238E27FC236}">
              <a16:creationId xmlns:a16="http://schemas.microsoft.com/office/drawing/2014/main" id="{61BFB00D-5B12-48F1-B2C4-70DEAF6D2B1D}"/>
            </a:ext>
          </a:extLst>
        </xdr:cNvPr>
        <xdr:cNvGrpSpPr>
          <a:grpSpLocks/>
        </xdr:cNvGrpSpPr>
      </xdr:nvGrpSpPr>
      <xdr:grpSpPr bwMode="auto">
        <a:xfrm>
          <a:off x="10001250" y="2609850"/>
          <a:ext cx="1314450" cy="752475"/>
          <a:chOff x="2543190" y="10829925"/>
          <a:chExt cx="1314445" cy="752476"/>
        </a:xfrm>
      </xdr:grpSpPr>
      <xdr:grpSp>
        <xdr:nvGrpSpPr>
          <xdr:cNvPr id="551106" name="Group 434">
            <a:extLst>
              <a:ext uri="{FF2B5EF4-FFF2-40B4-BE49-F238E27FC236}">
                <a16:creationId xmlns:a16="http://schemas.microsoft.com/office/drawing/2014/main" id="{0B9C9943-ADAB-4414-AC90-1676D47A9F14}"/>
              </a:ext>
            </a:extLst>
          </xdr:cNvPr>
          <xdr:cNvGrpSpPr>
            <a:grpSpLocks/>
          </xdr:cNvGrpSpPr>
        </xdr:nvGrpSpPr>
        <xdr:grpSpPr bwMode="auto">
          <a:xfrm>
            <a:off x="2543190" y="10829925"/>
            <a:ext cx="1314445" cy="752476"/>
            <a:chOff x="7705733" y="2466975"/>
            <a:chExt cx="1314445" cy="752476"/>
          </a:xfrm>
        </xdr:grpSpPr>
        <xdr:grpSp>
          <xdr:nvGrpSpPr>
            <xdr:cNvPr id="551108" name="Group 201">
              <a:extLst>
                <a:ext uri="{FF2B5EF4-FFF2-40B4-BE49-F238E27FC236}">
                  <a16:creationId xmlns:a16="http://schemas.microsoft.com/office/drawing/2014/main" id="{787F759E-3AA5-47EA-9F85-3E991C43A30D}"/>
                </a:ext>
              </a:extLst>
            </xdr:cNvPr>
            <xdr:cNvGrpSpPr>
              <a:grpSpLocks/>
            </xdr:cNvGrpSpPr>
          </xdr:nvGrpSpPr>
          <xdr:grpSpPr bwMode="auto">
            <a:xfrm>
              <a:off x="7705733" y="2466975"/>
              <a:ext cx="1314445" cy="704851"/>
              <a:chOff x="5823390" y="5581650"/>
              <a:chExt cx="1318340" cy="704851"/>
            </a:xfrm>
          </xdr:grpSpPr>
          <xdr:sp macro="" textlink="">
            <xdr:nvSpPr>
              <xdr:cNvPr id="401" name="TextBox 400">
                <a:extLst>
                  <a:ext uri="{FF2B5EF4-FFF2-40B4-BE49-F238E27FC236}">
                    <a16:creationId xmlns:a16="http://schemas.microsoft.com/office/drawing/2014/main" id="{73195561-D16F-488C-8078-F3E4E3052200}"/>
                  </a:ext>
                </a:extLst>
              </xdr:cNvPr>
              <xdr:cNvSpPr txBox="1"/>
            </xdr:nvSpPr>
            <xdr:spPr bwMode="auto">
              <a:xfrm>
                <a:off x="6329709" y="5953126"/>
                <a:ext cx="812021"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Cumulatieve debietsmeter</a:t>
                </a:r>
              </a:p>
            </xdr:txBody>
          </xdr:sp>
          <xdr:sp macro="" textlink="">
            <xdr:nvSpPr>
              <xdr:cNvPr id="403" name="Oval 426">
                <a:extLst>
                  <a:ext uri="{FF2B5EF4-FFF2-40B4-BE49-F238E27FC236}">
                    <a16:creationId xmlns:a16="http://schemas.microsoft.com/office/drawing/2014/main" id="{0E673076-57E7-4327-88E7-59B74B142F8F}"/>
                  </a:ext>
                </a:extLst>
              </xdr:cNvPr>
              <xdr:cNvSpPr>
                <a:spLocks noChangeArrowheads="1"/>
              </xdr:cNvSpPr>
            </xdr:nvSpPr>
            <xdr:spPr bwMode="auto">
              <a:xfrm>
                <a:off x="5823390" y="5581650"/>
                <a:ext cx="248383" cy="2476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400" name="Straight Connector 399">
              <a:extLst>
                <a:ext uri="{FF2B5EF4-FFF2-40B4-BE49-F238E27FC236}">
                  <a16:creationId xmlns:a16="http://schemas.microsoft.com/office/drawing/2014/main" id="{FE64D1CB-5835-4A5A-BF00-B39A289828E8}"/>
                </a:ext>
              </a:extLst>
            </xdr:cNvPr>
            <xdr:cNvCxnSpPr/>
          </xdr:nvCxnSpPr>
          <xdr:spPr>
            <a:xfrm rot="16200000" flipH="1">
              <a:off x="7781931" y="2828926"/>
              <a:ext cx="523876" cy="257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98" name="Straight Connector 397">
            <a:extLst>
              <a:ext uri="{FF2B5EF4-FFF2-40B4-BE49-F238E27FC236}">
                <a16:creationId xmlns:a16="http://schemas.microsoft.com/office/drawing/2014/main" id="{5D00E4AB-7775-4821-9B00-4E3E293280BF}"/>
              </a:ext>
            </a:extLst>
          </xdr:cNvPr>
          <xdr:cNvCxnSpPr/>
        </xdr:nvCxnSpPr>
        <xdr:spPr>
          <a:xfrm flipV="1">
            <a:off x="3009913" y="11572876"/>
            <a:ext cx="761997"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38100</xdr:colOff>
      <xdr:row>16</xdr:row>
      <xdr:rowOff>114300</xdr:rowOff>
    </xdr:from>
    <xdr:to>
      <xdr:col>15</xdr:col>
      <xdr:colOff>85725</xdr:colOff>
      <xdr:row>55</xdr:row>
      <xdr:rowOff>57150</xdr:rowOff>
    </xdr:to>
    <xdr:grpSp>
      <xdr:nvGrpSpPr>
        <xdr:cNvPr id="543710" name="Group 106">
          <a:extLst>
            <a:ext uri="{FF2B5EF4-FFF2-40B4-BE49-F238E27FC236}">
              <a16:creationId xmlns:a16="http://schemas.microsoft.com/office/drawing/2014/main" id="{F07B25F6-B744-4ACF-A203-31E414204685}"/>
            </a:ext>
          </a:extLst>
        </xdr:cNvPr>
        <xdr:cNvGrpSpPr>
          <a:grpSpLocks/>
        </xdr:cNvGrpSpPr>
      </xdr:nvGrpSpPr>
      <xdr:grpSpPr bwMode="auto">
        <a:xfrm>
          <a:off x="1524000" y="2095500"/>
          <a:ext cx="276225" cy="4772025"/>
          <a:chOff x="2337025" y="1966233"/>
          <a:chExt cx="269421" cy="4692500"/>
        </a:xfrm>
      </xdr:grpSpPr>
      <xdr:grpSp>
        <xdr:nvGrpSpPr>
          <xdr:cNvPr id="551096" name="Group 208">
            <a:extLst>
              <a:ext uri="{FF2B5EF4-FFF2-40B4-BE49-F238E27FC236}">
                <a16:creationId xmlns:a16="http://schemas.microsoft.com/office/drawing/2014/main" id="{3EEA1679-0A64-44F0-B59C-2D5F7C421632}"/>
              </a:ext>
            </a:extLst>
          </xdr:cNvPr>
          <xdr:cNvGrpSpPr>
            <a:grpSpLocks/>
          </xdr:cNvGrpSpPr>
        </xdr:nvGrpSpPr>
        <xdr:grpSpPr bwMode="auto">
          <a:xfrm>
            <a:off x="2337025" y="1966228"/>
            <a:ext cx="269421" cy="4692485"/>
            <a:chOff x="847727" y="1618965"/>
            <a:chExt cx="269422" cy="4774142"/>
          </a:xfrm>
        </xdr:grpSpPr>
        <xdr:sp macro="" textlink="">
          <xdr:nvSpPr>
            <xdr:cNvPr id="551098" name="Freeform 78">
              <a:extLst>
                <a:ext uri="{FF2B5EF4-FFF2-40B4-BE49-F238E27FC236}">
                  <a16:creationId xmlns:a16="http://schemas.microsoft.com/office/drawing/2014/main" id="{ED789956-EE20-4D4C-A30F-D7AD6BFD6498}"/>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099" name="Arc 84">
              <a:extLst>
                <a:ext uri="{FF2B5EF4-FFF2-40B4-BE49-F238E27FC236}">
                  <a16:creationId xmlns:a16="http://schemas.microsoft.com/office/drawing/2014/main" id="{3ADA54B0-08D9-48D7-8093-A1881E774078}"/>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00" name="Arc 86">
              <a:extLst>
                <a:ext uri="{FF2B5EF4-FFF2-40B4-BE49-F238E27FC236}">
                  <a16:creationId xmlns:a16="http://schemas.microsoft.com/office/drawing/2014/main" id="{AA2B8438-E708-4456-8921-14052EE59A87}"/>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01" name="Line 75">
              <a:extLst>
                <a:ext uri="{FF2B5EF4-FFF2-40B4-BE49-F238E27FC236}">
                  <a16:creationId xmlns:a16="http://schemas.microsoft.com/office/drawing/2014/main" id="{71A9B68B-EE4F-429B-AAEE-5826A81039B7}"/>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102" name="Line 76">
              <a:extLst>
                <a:ext uri="{FF2B5EF4-FFF2-40B4-BE49-F238E27FC236}">
                  <a16:creationId xmlns:a16="http://schemas.microsoft.com/office/drawing/2014/main" id="{73F8597D-81A7-46DE-827F-ADBDE86C7877}"/>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103" name="Arc 85">
              <a:extLst>
                <a:ext uri="{FF2B5EF4-FFF2-40B4-BE49-F238E27FC236}">
                  <a16:creationId xmlns:a16="http://schemas.microsoft.com/office/drawing/2014/main" id="{AB8C9144-335D-4C13-9204-3F0FC67017F3}"/>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04" name="Arc 87">
              <a:extLst>
                <a:ext uri="{FF2B5EF4-FFF2-40B4-BE49-F238E27FC236}">
                  <a16:creationId xmlns:a16="http://schemas.microsoft.com/office/drawing/2014/main" id="{11902056-EF13-4CC4-9C21-49E0281B48C2}"/>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105" name="Line 88">
              <a:extLst>
                <a:ext uri="{FF2B5EF4-FFF2-40B4-BE49-F238E27FC236}">
                  <a16:creationId xmlns:a16="http://schemas.microsoft.com/office/drawing/2014/main" id="{F4BFE18F-E8AC-4AC8-95C0-DAAA6B6986C8}"/>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06" name="Rectangle 405">
            <a:extLst>
              <a:ext uri="{FF2B5EF4-FFF2-40B4-BE49-F238E27FC236}">
                <a16:creationId xmlns:a16="http://schemas.microsoft.com/office/drawing/2014/main" id="{29635117-446A-49F0-8FC9-99ABE879C801}"/>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20</xdr:col>
      <xdr:colOff>28575</xdr:colOff>
      <xdr:row>17</xdr:row>
      <xdr:rowOff>0</xdr:rowOff>
    </xdr:from>
    <xdr:to>
      <xdr:col>22</xdr:col>
      <xdr:colOff>76200</xdr:colOff>
      <xdr:row>55</xdr:row>
      <xdr:rowOff>66675</xdr:rowOff>
    </xdr:to>
    <xdr:grpSp>
      <xdr:nvGrpSpPr>
        <xdr:cNvPr id="543711" name="Group 106">
          <a:extLst>
            <a:ext uri="{FF2B5EF4-FFF2-40B4-BE49-F238E27FC236}">
              <a16:creationId xmlns:a16="http://schemas.microsoft.com/office/drawing/2014/main" id="{A1688CE7-6F19-4454-A74B-CAB6FF1E705E}"/>
            </a:ext>
          </a:extLst>
        </xdr:cNvPr>
        <xdr:cNvGrpSpPr>
          <a:grpSpLocks/>
        </xdr:cNvGrpSpPr>
      </xdr:nvGrpSpPr>
      <xdr:grpSpPr bwMode="auto">
        <a:xfrm>
          <a:off x="2314575" y="2105025"/>
          <a:ext cx="276225" cy="4772025"/>
          <a:chOff x="2337025" y="1966233"/>
          <a:chExt cx="269421" cy="4692500"/>
        </a:xfrm>
      </xdr:grpSpPr>
      <xdr:grpSp>
        <xdr:nvGrpSpPr>
          <xdr:cNvPr id="551086" name="Group 208">
            <a:extLst>
              <a:ext uri="{FF2B5EF4-FFF2-40B4-BE49-F238E27FC236}">
                <a16:creationId xmlns:a16="http://schemas.microsoft.com/office/drawing/2014/main" id="{E835E9D6-FE20-4C50-AFA3-7CA014318E9D}"/>
              </a:ext>
            </a:extLst>
          </xdr:cNvPr>
          <xdr:cNvGrpSpPr>
            <a:grpSpLocks/>
          </xdr:cNvGrpSpPr>
        </xdr:nvGrpSpPr>
        <xdr:grpSpPr bwMode="auto">
          <a:xfrm>
            <a:off x="2337025" y="1966228"/>
            <a:ext cx="269421" cy="4692485"/>
            <a:chOff x="847727" y="1618965"/>
            <a:chExt cx="269422" cy="4774142"/>
          </a:xfrm>
        </xdr:grpSpPr>
        <xdr:sp macro="" textlink="">
          <xdr:nvSpPr>
            <xdr:cNvPr id="551088" name="Freeform 78">
              <a:extLst>
                <a:ext uri="{FF2B5EF4-FFF2-40B4-BE49-F238E27FC236}">
                  <a16:creationId xmlns:a16="http://schemas.microsoft.com/office/drawing/2014/main" id="{5F1DBF02-22BC-44DF-9ED8-04F860312075}"/>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089" name="Arc 84">
              <a:extLst>
                <a:ext uri="{FF2B5EF4-FFF2-40B4-BE49-F238E27FC236}">
                  <a16:creationId xmlns:a16="http://schemas.microsoft.com/office/drawing/2014/main" id="{F9263AC4-FB36-4CA1-A914-4B73AA2448B8}"/>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090" name="Arc 86">
              <a:extLst>
                <a:ext uri="{FF2B5EF4-FFF2-40B4-BE49-F238E27FC236}">
                  <a16:creationId xmlns:a16="http://schemas.microsoft.com/office/drawing/2014/main" id="{78ECF0FD-DA77-46AA-8A32-24C3EBC9DAAD}"/>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091" name="Line 75">
              <a:extLst>
                <a:ext uri="{FF2B5EF4-FFF2-40B4-BE49-F238E27FC236}">
                  <a16:creationId xmlns:a16="http://schemas.microsoft.com/office/drawing/2014/main" id="{DF25593D-A175-46AC-9BA6-8BB9C1BD2F03}"/>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092" name="Line 76">
              <a:extLst>
                <a:ext uri="{FF2B5EF4-FFF2-40B4-BE49-F238E27FC236}">
                  <a16:creationId xmlns:a16="http://schemas.microsoft.com/office/drawing/2014/main" id="{4EDE8529-E5DF-4A14-9B9E-75691455EF54}"/>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093" name="Arc 85">
              <a:extLst>
                <a:ext uri="{FF2B5EF4-FFF2-40B4-BE49-F238E27FC236}">
                  <a16:creationId xmlns:a16="http://schemas.microsoft.com/office/drawing/2014/main" id="{737B4D35-FB72-4A47-868D-9026357E5C30}"/>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094" name="Arc 87">
              <a:extLst>
                <a:ext uri="{FF2B5EF4-FFF2-40B4-BE49-F238E27FC236}">
                  <a16:creationId xmlns:a16="http://schemas.microsoft.com/office/drawing/2014/main" id="{C0DAEFFB-B4FC-4F26-ACB7-7B1329188C36}"/>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095" name="Line 88">
              <a:extLst>
                <a:ext uri="{FF2B5EF4-FFF2-40B4-BE49-F238E27FC236}">
                  <a16:creationId xmlns:a16="http://schemas.microsoft.com/office/drawing/2014/main" id="{0E1BADAA-1CBF-4361-8BFC-31FF56234F8A}"/>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18" name="Rectangle 417">
            <a:extLst>
              <a:ext uri="{FF2B5EF4-FFF2-40B4-BE49-F238E27FC236}">
                <a16:creationId xmlns:a16="http://schemas.microsoft.com/office/drawing/2014/main" id="{A5562858-41A8-4736-BA2E-F6C6EAC2B597}"/>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6</xdr:col>
      <xdr:colOff>0</xdr:colOff>
      <xdr:row>27</xdr:row>
      <xdr:rowOff>38100</xdr:rowOff>
    </xdr:from>
    <xdr:to>
      <xdr:col>8</xdr:col>
      <xdr:colOff>95250</xdr:colOff>
      <xdr:row>28</xdr:row>
      <xdr:rowOff>0</xdr:rowOff>
    </xdr:to>
    <xdr:sp macro="" textlink="">
      <xdr:nvSpPr>
        <xdr:cNvPr id="543712" name="Rectangle 89">
          <a:extLst>
            <a:ext uri="{FF2B5EF4-FFF2-40B4-BE49-F238E27FC236}">
              <a16:creationId xmlns:a16="http://schemas.microsoft.com/office/drawing/2014/main" id="{026C4BDB-40F7-4631-B4D7-F73D503597AB}"/>
            </a:ext>
          </a:extLst>
        </xdr:cNvPr>
        <xdr:cNvSpPr>
          <a:spLocks noChangeArrowheads="1"/>
        </xdr:cNvSpPr>
      </xdr:nvSpPr>
      <xdr:spPr bwMode="auto">
        <a:xfrm>
          <a:off x="685800" y="3381375"/>
          <a:ext cx="323850" cy="85725"/>
        </a:xfrm>
        <a:prstGeom prst="rect">
          <a:avLst/>
        </a:prstGeom>
        <a:solidFill>
          <a:srgbClr val="FFFFFF"/>
        </a:solidFill>
        <a:ln w="9525">
          <a:solidFill>
            <a:srgbClr val="000000"/>
          </a:solidFill>
          <a:miter lim="800000"/>
          <a:headEnd/>
          <a:tailEnd/>
        </a:ln>
      </xdr:spPr>
    </xdr:sp>
    <xdr:clientData/>
  </xdr:twoCellAnchor>
  <xdr:twoCellAnchor>
    <xdr:from>
      <xdr:col>29</xdr:col>
      <xdr:colOff>38100</xdr:colOff>
      <xdr:row>17</xdr:row>
      <xdr:rowOff>0</xdr:rowOff>
    </xdr:from>
    <xdr:to>
      <xdr:col>31</xdr:col>
      <xdr:colOff>85725</xdr:colOff>
      <xdr:row>55</xdr:row>
      <xdr:rowOff>66675</xdr:rowOff>
    </xdr:to>
    <xdr:grpSp>
      <xdr:nvGrpSpPr>
        <xdr:cNvPr id="543713" name="Group 106">
          <a:extLst>
            <a:ext uri="{FF2B5EF4-FFF2-40B4-BE49-F238E27FC236}">
              <a16:creationId xmlns:a16="http://schemas.microsoft.com/office/drawing/2014/main" id="{8085EE80-0136-4EBB-B273-4E10A9C06376}"/>
            </a:ext>
          </a:extLst>
        </xdr:cNvPr>
        <xdr:cNvGrpSpPr>
          <a:grpSpLocks/>
        </xdr:cNvGrpSpPr>
      </xdr:nvGrpSpPr>
      <xdr:grpSpPr bwMode="auto">
        <a:xfrm>
          <a:off x="3352800" y="2105025"/>
          <a:ext cx="276225" cy="4772025"/>
          <a:chOff x="2337025" y="1966233"/>
          <a:chExt cx="269421" cy="4692500"/>
        </a:xfrm>
      </xdr:grpSpPr>
      <xdr:grpSp>
        <xdr:nvGrpSpPr>
          <xdr:cNvPr id="551076" name="Group 208">
            <a:extLst>
              <a:ext uri="{FF2B5EF4-FFF2-40B4-BE49-F238E27FC236}">
                <a16:creationId xmlns:a16="http://schemas.microsoft.com/office/drawing/2014/main" id="{F5BAE39A-6C5D-443E-9890-F004F3CC0253}"/>
              </a:ext>
            </a:extLst>
          </xdr:cNvPr>
          <xdr:cNvGrpSpPr>
            <a:grpSpLocks/>
          </xdr:cNvGrpSpPr>
        </xdr:nvGrpSpPr>
        <xdr:grpSpPr bwMode="auto">
          <a:xfrm>
            <a:off x="2337025" y="1966228"/>
            <a:ext cx="269421" cy="4692485"/>
            <a:chOff x="847727" y="1618965"/>
            <a:chExt cx="269422" cy="4774142"/>
          </a:xfrm>
        </xdr:grpSpPr>
        <xdr:sp macro="" textlink="">
          <xdr:nvSpPr>
            <xdr:cNvPr id="551078" name="Freeform 78">
              <a:extLst>
                <a:ext uri="{FF2B5EF4-FFF2-40B4-BE49-F238E27FC236}">
                  <a16:creationId xmlns:a16="http://schemas.microsoft.com/office/drawing/2014/main" id="{6876F085-D4F3-4266-BC06-A9A30C80A135}"/>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079" name="Arc 84">
              <a:extLst>
                <a:ext uri="{FF2B5EF4-FFF2-40B4-BE49-F238E27FC236}">
                  <a16:creationId xmlns:a16="http://schemas.microsoft.com/office/drawing/2014/main" id="{78E05C6A-3163-401A-BB45-448E254DEE0E}"/>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080" name="Arc 86">
              <a:extLst>
                <a:ext uri="{FF2B5EF4-FFF2-40B4-BE49-F238E27FC236}">
                  <a16:creationId xmlns:a16="http://schemas.microsoft.com/office/drawing/2014/main" id="{8C7587D8-59BB-442A-A52C-40555E5ED13C}"/>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081" name="Line 75">
              <a:extLst>
                <a:ext uri="{FF2B5EF4-FFF2-40B4-BE49-F238E27FC236}">
                  <a16:creationId xmlns:a16="http://schemas.microsoft.com/office/drawing/2014/main" id="{F3575875-995C-4748-9DB4-F06A55456CA0}"/>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082" name="Line 76">
              <a:extLst>
                <a:ext uri="{FF2B5EF4-FFF2-40B4-BE49-F238E27FC236}">
                  <a16:creationId xmlns:a16="http://schemas.microsoft.com/office/drawing/2014/main" id="{47059362-79DF-4644-8235-A980325804D7}"/>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083" name="Arc 85">
              <a:extLst>
                <a:ext uri="{FF2B5EF4-FFF2-40B4-BE49-F238E27FC236}">
                  <a16:creationId xmlns:a16="http://schemas.microsoft.com/office/drawing/2014/main" id="{0804BC17-2B80-454F-A407-859ACCFA2A46}"/>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084" name="Arc 87">
              <a:extLst>
                <a:ext uri="{FF2B5EF4-FFF2-40B4-BE49-F238E27FC236}">
                  <a16:creationId xmlns:a16="http://schemas.microsoft.com/office/drawing/2014/main" id="{9248C333-1990-4B76-92E4-1180DDA526B2}"/>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085" name="Line 88">
              <a:extLst>
                <a:ext uri="{FF2B5EF4-FFF2-40B4-BE49-F238E27FC236}">
                  <a16:creationId xmlns:a16="http://schemas.microsoft.com/office/drawing/2014/main" id="{AF7CEDD2-82DA-4A94-9449-7737B85E1362}"/>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29" name="Rectangle 428">
            <a:extLst>
              <a:ext uri="{FF2B5EF4-FFF2-40B4-BE49-F238E27FC236}">
                <a16:creationId xmlns:a16="http://schemas.microsoft.com/office/drawing/2014/main" id="{03A0EEED-6465-49DA-92C1-D6CBD8994B94}"/>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13</xdr:col>
      <xdr:colOff>9525</xdr:colOff>
      <xdr:row>27</xdr:row>
      <xdr:rowOff>38100</xdr:rowOff>
    </xdr:from>
    <xdr:to>
      <xdr:col>15</xdr:col>
      <xdr:colOff>104775</xdr:colOff>
      <xdr:row>28</xdr:row>
      <xdr:rowOff>0</xdr:rowOff>
    </xdr:to>
    <xdr:sp macro="" textlink="">
      <xdr:nvSpPr>
        <xdr:cNvPr id="543714" name="Rectangle 89">
          <a:extLst>
            <a:ext uri="{FF2B5EF4-FFF2-40B4-BE49-F238E27FC236}">
              <a16:creationId xmlns:a16="http://schemas.microsoft.com/office/drawing/2014/main" id="{31455D3A-3AA4-4155-B1DC-F81F1AF1C511}"/>
            </a:ext>
          </a:extLst>
        </xdr:cNvPr>
        <xdr:cNvSpPr>
          <a:spLocks noChangeArrowheads="1"/>
        </xdr:cNvSpPr>
      </xdr:nvSpPr>
      <xdr:spPr bwMode="auto">
        <a:xfrm>
          <a:off x="1495425" y="3381375"/>
          <a:ext cx="323850" cy="85725"/>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27</xdr:row>
      <xdr:rowOff>28575</xdr:rowOff>
    </xdr:from>
    <xdr:to>
      <xdr:col>22</xdr:col>
      <xdr:colOff>95250</xdr:colOff>
      <xdr:row>27</xdr:row>
      <xdr:rowOff>114300</xdr:rowOff>
    </xdr:to>
    <xdr:sp macro="" textlink="">
      <xdr:nvSpPr>
        <xdr:cNvPr id="543715" name="Rectangle 89">
          <a:extLst>
            <a:ext uri="{FF2B5EF4-FFF2-40B4-BE49-F238E27FC236}">
              <a16:creationId xmlns:a16="http://schemas.microsoft.com/office/drawing/2014/main" id="{F2C26191-0CAB-48D9-9718-747708E25D13}"/>
            </a:ext>
          </a:extLst>
        </xdr:cNvPr>
        <xdr:cNvSpPr>
          <a:spLocks noChangeArrowheads="1"/>
        </xdr:cNvSpPr>
      </xdr:nvSpPr>
      <xdr:spPr bwMode="auto">
        <a:xfrm>
          <a:off x="2286000" y="3371850"/>
          <a:ext cx="323850" cy="85725"/>
        </a:xfrm>
        <a:prstGeom prst="rect">
          <a:avLst/>
        </a:prstGeom>
        <a:solidFill>
          <a:srgbClr val="FFFFFF"/>
        </a:solidFill>
        <a:ln w="9525">
          <a:solidFill>
            <a:srgbClr val="000000"/>
          </a:solidFill>
          <a:miter lim="800000"/>
          <a:headEnd/>
          <a:tailEnd/>
        </a:ln>
      </xdr:spPr>
    </xdr:sp>
    <xdr:clientData/>
  </xdr:twoCellAnchor>
  <xdr:twoCellAnchor>
    <xdr:from>
      <xdr:col>14</xdr:col>
      <xdr:colOff>9525</xdr:colOff>
      <xdr:row>44</xdr:row>
      <xdr:rowOff>0</xdr:rowOff>
    </xdr:from>
    <xdr:to>
      <xdr:col>15</xdr:col>
      <xdr:colOff>9525</xdr:colOff>
      <xdr:row>49</xdr:row>
      <xdr:rowOff>85725</xdr:rowOff>
    </xdr:to>
    <xdr:sp macro="" textlink="">
      <xdr:nvSpPr>
        <xdr:cNvPr id="543716" name="Rectangle 77" descr="Wide upward diagonal">
          <a:extLst>
            <a:ext uri="{FF2B5EF4-FFF2-40B4-BE49-F238E27FC236}">
              <a16:creationId xmlns:a16="http://schemas.microsoft.com/office/drawing/2014/main" id="{38ABD6D1-B0BB-4B3A-97ED-B35109A7120B}"/>
            </a:ext>
          </a:extLst>
        </xdr:cNvPr>
        <xdr:cNvSpPr>
          <a:spLocks noChangeArrowheads="1"/>
        </xdr:cNvSpPr>
      </xdr:nvSpPr>
      <xdr:spPr bwMode="auto">
        <a:xfrm>
          <a:off x="1609725" y="5448300"/>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20</xdr:col>
      <xdr:colOff>104775</xdr:colOff>
      <xdr:row>44</xdr:row>
      <xdr:rowOff>0</xdr:rowOff>
    </xdr:from>
    <xdr:to>
      <xdr:col>21</xdr:col>
      <xdr:colOff>104775</xdr:colOff>
      <xdr:row>49</xdr:row>
      <xdr:rowOff>85725</xdr:rowOff>
    </xdr:to>
    <xdr:sp macro="" textlink="">
      <xdr:nvSpPr>
        <xdr:cNvPr id="543717" name="Rectangle 77" descr="Wide upward diagonal">
          <a:extLst>
            <a:ext uri="{FF2B5EF4-FFF2-40B4-BE49-F238E27FC236}">
              <a16:creationId xmlns:a16="http://schemas.microsoft.com/office/drawing/2014/main" id="{7F8A46E4-B4E1-4086-8FA9-5413F9154C24}"/>
            </a:ext>
          </a:extLst>
        </xdr:cNvPr>
        <xdr:cNvSpPr>
          <a:spLocks noChangeArrowheads="1"/>
        </xdr:cNvSpPr>
      </xdr:nvSpPr>
      <xdr:spPr bwMode="auto">
        <a:xfrm>
          <a:off x="2390775" y="5448300"/>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67</xdr:col>
      <xdr:colOff>57150</xdr:colOff>
      <xdr:row>11</xdr:row>
      <xdr:rowOff>95250</xdr:rowOff>
    </xdr:from>
    <xdr:to>
      <xdr:col>67</xdr:col>
      <xdr:colOff>66675</xdr:colOff>
      <xdr:row>13</xdr:row>
      <xdr:rowOff>114300</xdr:rowOff>
    </xdr:to>
    <xdr:sp macro="" textlink="">
      <xdr:nvSpPr>
        <xdr:cNvPr id="543718" name="Line 23">
          <a:extLst>
            <a:ext uri="{FF2B5EF4-FFF2-40B4-BE49-F238E27FC236}">
              <a16:creationId xmlns:a16="http://schemas.microsoft.com/office/drawing/2014/main" id="{0212AEF3-8F43-4F8C-AA04-6D0F80863134}"/>
            </a:ext>
          </a:extLst>
        </xdr:cNvPr>
        <xdr:cNvSpPr>
          <a:spLocks noChangeShapeType="1"/>
        </xdr:cNvSpPr>
      </xdr:nvSpPr>
      <xdr:spPr bwMode="auto">
        <a:xfrm flipH="1" flipV="1">
          <a:off x="7715250" y="1457325"/>
          <a:ext cx="9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66675</xdr:colOff>
      <xdr:row>10</xdr:row>
      <xdr:rowOff>1</xdr:rowOff>
    </xdr:from>
    <xdr:to>
      <xdr:col>68</xdr:col>
      <xdr:colOff>38100</xdr:colOff>
      <xdr:row>11</xdr:row>
      <xdr:rowOff>85726</xdr:rowOff>
    </xdr:to>
    <xdr:sp macro="" textlink="">
      <xdr:nvSpPr>
        <xdr:cNvPr id="793" name="Oval 1">
          <a:extLst>
            <a:ext uri="{FF2B5EF4-FFF2-40B4-BE49-F238E27FC236}">
              <a16:creationId xmlns:a16="http://schemas.microsoft.com/office/drawing/2014/main" id="{EE7782D0-8B87-4CA8-AE7F-0377E0E1D462}"/>
            </a:ext>
          </a:extLst>
        </xdr:cNvPr>
        <xdr:cNvSpPr>
          <a:spLocks noChangeArrowheads="1"/>
        </xdr:cNvSpPr>
      </xdr:nvSpPr>
      <xdr:spPr bwMode="auto">
        <a:xfrm>
          <a:off x="7610475" y="1238251"/>
          <a:ext cx="200025" cy="2095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77</xdr:col>
      <xdr:colOff>76200</xdr:colOff>
      <xdr:row>13</xdr:row>
      <xdr:rowOff>9525</xdr:rowOff>
    </xdr:from>
    <xdr:to>
      <xdr:col>79</xdr:col>
      <xdr:colOff>57150</xdr:colOff>
      <xdr:row>15</xdr:row>
      <xdr:rowOff>114300</xdr:rowOff>
    </xdr:to>
    <xdr:sp macro="" textlink="">
      <xdr:nvSpPr>
        <xdr:cNvPr id="543720" name="Line 23">
          <a:extLst>
            <a:ext uri="{FF2B5EF4-FFF2-40B4-BE49-F238E27FC236}">
              <a16:creationId xmlns:a16="http://schemas.microsoft.com/office/drawing/2014/main" id="{79176941-DD33-4D66-89F1-9D7FFC32F6DF}"/>
            </a:ext>
          </a:extLst>
        </xdr:cNvPr>
        <xdr:cNvSpPr>
          <a:spLocks noChangeShapeType="1"/>
        </xdr:cNvSpPr>
      </xdr:nvSpPr>
      <xdr:spPr bwMode="auto">
        <a:xfrm flipV="1">
          <a:off x="8877300" y="1619250"/>
          <a:ext cx="20955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19050</xdr:colOff>
      <xdr:row>11</xdr:row>
      <xdr:rowOff>66675</xdr:rowOff>
    </xdr:from>
    <xdr:to>
      <xdr:col>80</xdr:col>
      <xdr:colOff>104775</xdr:colOff>
      <xdr:row>13</xdr:row>
      <xdr:rowOff>28575</xdr:rowOff>
    </xdr:to>
    <xdr:sp macro="" textlink="">
      <xdr:nvSpPr>
        <xdr:cNvPr id="805" name="Oval 1">
          <a:extLst>
            <a:ext uri="{FF2B5EF4-FFF2-40B4-BE49-F238E27FC236}">
              <a16:creationId xmlns:a16="http://schemas.microsoft.com/office/drawing/2014/main" id="{66402A72-8321-43BA-92DF-472BA5C7D84C}"/>
            </a:ext>
          </a:extLst>
        </xdr:cNvPr>
        <xdr:cNvSpPr>
          <a:spLocks noChangeArrowheads="1"/>
        </xdr:cNvSpPr>
      </xdr:nvSpPr>
      <xdr:spPr bwMode="auto">
        <a:xfrm>
          <a:off x="8705850" y="1428750"/>
          <a:ext cx="200025" cy="2095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G</a:t>
          </a: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93</xdr:col>
      <xdr:colOff>66675</xdr:colOff>
      <xdr:row>50</xdr:row>
      <xdr:rowOff>95250</xdr:rowOff>
    </xdr:from>
    <xdr:to>
      <xdr:col>95</xdr:col>
      <xdr:colOff>66675</xdr:colOff>
      <xdr:row>52</xdr:row>
      <xdr:rowOff>95250</xdr:rowOff>
    </xdr:to>
    <xdr:sp macro="" textlink="">
      <xdr:nvSpPr>
        <xdr:cNvPr id="807" name="Oval 18">
          <a:extLst>
            <a:ext uri="{FF2B5EF4-FFF2-40B4-BE49-F238E27FC236}">
              <a16:creationId xmlns:a16="http://schemas.microsoft.com/office/drawing/2014/main" id="{0395FB4E-CC8B-4F1B-8802-15E10EBD80E8}"/>
            </a:ext>
          </a:extLst>
        </xdr:cNvPr>
        <xdr:cNvSpPr>
          <a:spLocks noChangeArrowheads="1"/>
        </xdr:cNvSpPr>
      </xdr:nvSpPr>
      <xdr:spPr bwMode="auto">
        <a:xfrm>
          <a:off x="10353675" y="628650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F</a:t>
          </a:r>
        </a:p>
      </xdr:txBody>
    </xdr:sp>
    <xdr:clientData/>
  </xdr:twoCellAnchor>
  <xdr:twoCellAnchor>
    <xdr:from>
      <xdr:col>88</xdr:col>
      <xdr:colOff>114300</xdr:colOff>
      <xdr:row>47</xdr:row>
      <xdr:rowOff>104775</xdr:rowOff>
    </xdr:from>
    <xdr:to>
      <xdr:col>93</xdr:col>
      <xdr:colOff>66675</xdr:colOff>
      <xdr:row>51</xdr:row>
      <xdr:rowOff>28575</xdr:rowOff>
    </xdr:to>
    <xdr:sp macro="" textlink="">
      <xdr:nvSpPr>
        <xdr:cNvPr id="543723" name="Line 23">
          <a:extLst>
            <a:ext uri="{FF2B5EF4-FFF2-40B4-BE49-F238E27FC236}">
              <a16:creationId xmlns:a16="http://schemas.microsoft.com/office/drawing/2014/main" id="{51E5AFF8-41C9-49AA-A050-55B37DC40C82}"/>
            </a:ext>
          </a:extLst>
        </xdr:cNvPr>
        <xdr:cNvSpPr>
          <a:spLocks noChangeShapeType="1"/>
        </xdr:cNvSpPr>
      </xdr:nvSpPr>
      <xdr:spPr bwMode="auto">
        <a:xfrm>
          <a:off x="10172700" y="5924550"/>
          <a:ext cx="5238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14</xdr:row>
      <xdr:rowOff>114300</xdr:rowOff>
    </xdr:from>
    <xdr:to>
      <xdr:col>83</xdr:col>
      <xdr:colOff>76200</xdr:colOff>
      <xdr:row>18</xdr:row>
      <xdr:rowOff>57150</xdr:rowOff>
    </xdr:to>
    <xdr:sp macro="" textlink="">
      <xdr:nvSpPr>
        <xdr:cNvPr id="543724" name="Freeform 15">
          <a:extLst>
            <a:ext uri="{FF2B5EF4-FFF2-40B4-BE49-F238E27FC236}">
              <a16:creationId xmlns:a16="http://schemas.microsoft.com/office/drawing/2014/main" id="{7EF65D42-49D9-49CC-B1E5-60B8A65C0A19}"/>
            </a:ext>
          </a:extLst>
        </xdr:cNvPr>
        <xdr:cNvSpPr>
          <a:spLocks/>
        </xdr:cNvSpPr>
      </xdr:nvSpPr>
      <xdr:spPr bwMode="auto">
        <a:xfrm>
          <a:off x="9486900" y="1847850"/>
          <a:ext cx="76200" cy="438150"/>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85725</xdr:colOff>
      <xdr:row>16</xdr:row>
      <xdr:rowOff>0</xdr:rowOff>
    </xdr:from>
    <xdr:to>
      <xdr:col>83</xdr:col>
      <xdr:colOff>0</xdr:colOff>
      <xdr:row>16</xdr:row>
      <xdr:rowOff>0</xdr:rowOff>
    </xdr:to>
    <xdr:sp macro="" textlink="">
      <xdr:nvSpPr>
        <xdr:cNvPr id="543725" name="Line 23">
          <a:extLst>
            <a:ext uri="{FF2B5EF4-FFF2-40B4-BE49-F238E27FC236}">
              <a16:creationId xmlns:a16="http://schemas.microsoft.com/office/drawing/2014/main" id="{D2852292-F780-4583-BAF6-0E3569724578}"/>
            </a:ext>
          </a:extLst>
        </xdr:cNvPr>
        <xdr:cNvSpPr>
          <a:spLocks noChangeShapeType="1"/>
        </xdr:cNvSpPr>
      </xdr:nvSpPr>
      <xdr:spPr bwMode="auto">
        <a:xfrm>
          <a:off x="7858125" y="1981200"/>
          <a:ext cx="162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7</xdr:row>
      <xdr:rowOff>9525</xdr:rowOff>
    </xdr:from>
    <xdr:to>
      <xdr:col>68</xdr:col>
      <xdr:colOff>76200</xdr:colOff>
      <xdr:row>27</xdr:row>
      <xdr:rowOff>19050</xdr:rowOff>
    </xdr:to>
    <xdr:grpSp>
      <xdr:nvGrpSpPr>
        <xdr:cNvPr id="543726" name="Group 647">
          <a:extLst>
            <a:ext uri="{FF2B5EF4-FFF2-40B4-BE49-F238E27FC236}">
              <a16:creationId xmlns:a16="http://schemas.microsoft.com/office/drawing/2014/main" id="{04F073A6-A7EA-44A7-A870-4117813859D4}"/>
            </a:ext>
          </a:extLst>
        </xdr:cNvPr>
        <xdr:cNvGrpSpPr>
          <a:grpSpLocks/>
        </xdr:cNvGrpSpPr>
      </xdr:nvGrpSpPr>
      <xdr:grpSpPr bwMode="auto">
        <a:xfrm>
          <a:off x="3781425" y="876300"/>
          <a:ext cx="4067175" cy="2486025"/>
          <a:chOff x="3942292" y="354555"/>
          <a:chExt cx="3901526" cy="2486024"/>
        </a:xfrm>
      </xdr:grpSpPr>
      <xdr:sp macro="" textlink="">
        <xdr:nvSpPr>
          <xdr:cNvPr id="551044" name="Line 20">
            <a:extLst>
              <a:ext uri="{FF2B5EF4-FFF2-40B4-BE49-F238E27FC236}">
                <a16:creationId xmlns:a16="http://schemas.microsoft.com/office/drawing/2014/main" id="{D2EB6AD5-4E6F-4CC5-ADD9-47DC7096FDFF}"/>
              </a:ext>
            </a:extLst>
          </xdr:cNvPr>
          <xdr:cNvSpPr>
            <a:spLocks noChangeShapeType="1"/>
          </xdr:cNvSpPr>
        </xdr:nvSpPr>
        <xdr:spPr bwMode="auto">
          <a:xfrm flipV="1">
            <a:off x="3942292" y="1707104"/>
            <a:ext cx="3901526" cy="210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045" name="Line 21">
            <a:extLst>
              <a:ext uri="{FF2B5EF4-FFF2-40B4-BE49-F238E27FC236}">
                <a16:creationId xmlns:a16="http://schemas.microsoft.com/office/drawing/2014/main" id="{CCB93681-9411-4112-903B-820E7BEE8E1E}"/>
              </a:ext>
            </a:extLst>
          </xdr:cNvPr>
          <xdr:cNvSpPr>
            <a:spLocks noChangeShapeType="1"/>
          </xdr:cNvSpPr>
        </xdr:nvSpPr>
        <xdr:spPr bwMode="auto">
          <a:xfrm flipV="1">
            <a:off x="3946525" y="1459455"/>
            <a:ext cx="3897292" cy="10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51046" name="Group 617">
            <a:extLst>
              <a:ext uri="{FF2B5EF4-FFF2-40B4-BE49-F238E27FC236}">
                <a16:creationId xmlns:a16="http://schemas.microsoft.com/office/drawing/2014/main" id="{FF6BB9AF-13A2-404D-A353-3E9D7EADC985}"/>
              </a:ext>
            </a:extLst>
          </xdr:cNvPr>
          <xdr:cNvGrpSpPr>
            <a:grpSpLocks/>
          </xdr:cNvGrpSpPr>
        </xdr:nvGrpSpPr>
        <xdr:grpSpPr bwMode="auto">
          <a:xfrm>
            <a:off x="4609041" y="354548"/>
            <a:ext cx="2952750" cy="2486023"/>
            <a:chOff x="1809750" y="19016144"/>
            <a:chExt cx="2952750" cy="2486023"/>
          </a:xfrm>
        </xdr:grpSpPr>
        <xdr:grpSp>
          <xdr:nvGrpSpPr>
            <xdr:cNvPr id="551047" name="Group 447">
              <a:extLst>
                <a:ext uri="{FF2B5EF4-FFF2-40B4-BE49-F238E27FC236}">
                  <a16:creationId xmlns:a16="http://schemas.microsoft.com/office/drawing/2014/main" id="{40118D71-8960-4A42-8254-A59C12797476}"/>
                </a:ext>
              </a:extLst>
            </xdr:cNvPr>
            <xdr:cNvGrpSpPr>
              <a:grpSpLocks/>
            </xdr:cNvGrpSpPr>
          </xdr:nvGrpSpPr>
          <xdr:grpSpPr bwMode="auto">
            <a:xfrm>
              <a:off x="1809750" y="19016144"/>
              <a:ext cx="2952750" cy="2486023"/>
              <a:chOff x="1809750" y="18920589"/>
              <a:chExt cx="2952750" cy="2625101"/>
            </a:xfrm>
          </xdr:grpSpPr>
          <xdr:sp macro="" textlink="">
            <xdr:nvSpPr>
              <xdr:cNvPr id="824" name="TextBox 823">
                <a:extLst>
                  <a:ext uri="{FF2B5EF4-FFF2-40B4-BE49-F238E27FC236}">
                    <a16:creationId xmlns:a16="http://schemas.microsoft.com/office/drawing/2014/main" id="{890D9BAE-CAF2-47C2-9096-253083D8F365}"/>
                  </a:ext>
                </a:extLst>
              </xdr:cNvPr>
              <xdr:cNvSpPr txBox="1"/>
            </xdr:nvSpPr>
            <xdr:spPr>
              <a:xfrm>
                <a:off x="1883104" y="20912053"/>
                <a:ext cx="2805079" cy="603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Opmerking:</a:t>
                </a:r>
              </a:p>
              <a:p>
                <a:r>
                  <a:rPr lang="en-US" sz="800" baseline="0">
                    <a:latin typeface="Trebuchet MS" panose="020B0603020202020204" pitchFamily="34" charset="0"/>
                  </a:rPr>
                  <a:t>- voorzien van werkingsurenteller </a:t>
                </a:r>
              </a:p>
              <a:p>
                <a:r>
                  <a:rPr lang="en-US" sz="800" baseline="0">
                    <a:latin typeface="Trebuchet MS" panose="020B0603020202020204" pitchFamily="34" charset="0"/>
                  </a:rPr>
                  <a:t>- voorzien van een frequentieregelaar</a:t>
                </a:r>
              </a:p>
              <a:p>
                <a:r>
                  <a:rPr lang="en-US" sz="800" baseline="0">
                    <a:latin typeface="Trebuchet MS" panose="020B0603020202020204" pitchFamily="34" charset="0"/>
                  </a:rPr>
                  <a:t>- wordt zo laag mogelijk geplaatst</a:t>
                </a:r>
              </a:p>
              <a:p>
                <a:endParaRPr lang="en-US" sz="800" baseline="0">
                  <a:latin typeface="Arial" pitchFamily="34" charset="0"/>
                </a:endParaRPr>
              </a:p>
            </xdr:txBody>
          </xdr:sp>
          <xdr:grpSp>
            <xdr:nvGrpSpPr>
              <xdr:cNvPr id="551056" name="Group 379">
                <a:extLst>
                  <a:ext uri="{FF2B5EF4-FFF2-40B4-BE49-F238E27FC236}">
                    <a16:creationId xmlns:a16="http://schemas.microsoft.com/office/drawing/2014/main" id="{879D6DAA-B3FE-4CF7-AB67-EA265EE61181}"/>
                  </a:ext>
                </a:extLst>
              </xdr:cNvPr>
              <xdr:cNvGrpSpPr>
                <a:grpSpLocks/>
              </xdr:cNvGrpSpPr>
            </xdr:nvGrpSpPr>
            <xdr:grpSpPr bwMode="auto">
              <a:xfrm>
                <a:off x="1809750" y="18920589"/>
                <a:ext cx="2952750" cy="2625101"/>
                <a:chOff x="6170083" y="359852"/>
                <a:chExt cx="2952750" cy="2477327"/>
              </a:xfrm>
            </xdr:grpSpPr>
            <xdr:sp macro="" textlink="">
              <xdr:nvSpPr>
                <xdr:cNvPr id="826" name="TextBox 825">
                  <a:extLst>
                    <a:ext uri="{FF2B5EF4-FFF2-40B4-BE49-F238E27FC236}">
                      <a16:creationId xmlns:a16="http://schemas.microsoft.com/office/drawing/2014/main" id="{F5D8040B-1824-451E-B2E6-235042896D5C}"/>
                    </a:ext>
                  </a:extLst>
                </xdr:cNvPr>
                <xdr:cNvSpPr txBox="1"/>
              </xdr:nvSpPr>
              <xdr:spPr>
                <a:xfrm>
                  <a:off x="6206888" y="416809"/>
                  <a:ext cx="1242641" cy="25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Bovengrondse pomp</a:t>
                  </a:r>
                </a:p>
              </xdr:txBody>
            </xdr:sp>
            <xdr:grpSp>
              <xdr:nvGrpSpPr>
                <xdr:cNvPr id="551058" name="Group 470">
                  <a:extLst>
                    <a:ext uri="{FF2B5EF4-FFF2-40B4-BE49-F238E27FC236}">
                      <a16:creationId xmlns:a16="http://schemas.microsoft.com/office/drawing/2014/main" id="{275EE763-83DE-4F0F-AF67-FB0C8C093FD9}"/>
                    </a:ext>
                  </a:extLst>
                </xdr:cNvPr>
                <xdr:cNvGrpSpPr>
                  <a:grpSpLocks/>
                </xdr:cNvGrpSpPr>
              </xdr:nvGrpSpPr>
              <xdr:grpSpPr bwMode="auto">
                <a:xfrm>
                  <a:off x="6170083" y="359852"/>
                  <a:ext cx="2952750" cy="2477327"/>
                  <a:chOff x="6170083" y="359852"/>
                  <a:chExt cx="2952750" cy="2477327"/>
                </a:xfrm>
              </xdr:grpSpPr>
              <xdr:sp macro="" textlink="">
                <xdr:nvSpPr>
                  <xdr:cNvPr id="551059" name="Rectangle 277">
                    <a:extLst>
                      <a:ext uri="{FF2B5EF4-FFF2-40B4-BE49-F238E27FC236}">
                        <a16:creationId xmlns:a16="http://schemas.microsoft.com/office/drawing/2014/main" id="{F1856425-3334-49E7-BDAA-9D6FFCCFE2C0}"/>
                      </a:ext>
                    </a:extLst>
                  </xdr:cNvPr>
                  <xdr:cNvSpPr>
                    <a:spLocks noChangeArrowheads="1"/>
                  </xdr:cNvSpPr>
                </xdr:nvSpPr>
                <xdr:spPr bwMode="auto">
                  <a:xfrm>
                    <a:off x="6170083" y="359852"/>
                    <a:ext cx="2952750" cy="2477327"/>
                  </a:xfrm>
                  <a:prstGeom prst="rect">
                    <a:avLst/>
                  </a:prstGeom>
                  <a:noFill/>
                  <a:ln w="6350">
                    <a:solidFill>
                      <a:srgbClr val="000000"/>
                    </a:solidFill>
                    <a:prstDash val="lgDash"/>
                    <a:miter lim="800000"/>
                    <a:headEnd/>
                    <a:tailEnd/>
                  </a:ln>
                  <a:extLst>
                    <a:ext uri="{909E8E84-426E-40DD-AFC4-6F175D3DCCD1}">
                      <a14:hiddenFill xmlns:a14="http://schemas.microsoft.com/office/drawing/2010/main">
                        <a:solidFill>
                          <a:srgbClr val="FFFFFF"/>
                        </a:solidFill>
                      </a14:hiddenFill>
                    </a:ext>
                  </a:extLst>
                </xdr:spPr>
              </xdr:sp>
              <xdr:grpSp>
                <xdr:nvGrpSpPr>
                  <xdr:cNvPr id="551060" name="Group 469">
                    <a:extLst>
                      <a:ext uri="{FF2B5EF4-FFF2-40B4-BE49-F238E27FC236}">
                        <a16:creationId xmlns:a16="http://schemas.microsoft.com/office/drawing/2014/main" id="{539915D1-0FF6-4E40-A86E-56DDE30159C7}"/>
                      </a:ext>
                    </a:extLst>
                  </xdr:cNvPr>
                  <xdr:cNvGrpSpPr>
                    <a:grpSpLocks/>
                  </xdr:cNvGrpSpPr>
                </xdr:nvGrpSpPr>
                <xdr:grpSpPr bwMode="auto">
                  <a:xfrm>
                    <a:off x="6569924" y="796469"/>
                    <a:ext cx="1276101" cy="1044084"/>
                    <a:chOff x="6569924" y="796469"/>
                    <a:chExt cx="1276101" cy="1044084"/>
                  </a:xfrm>
                </xdr:grpSpPr>
                <xdr:sp macro="" textlink="">
                  <xdr:nvSpPr>
                    <xdr:cNvPr id="551067" name="Line 281">
                      <a:extLst>
                        <a:ext uri="{FF2B5EF4-FFF2-40B4-BE49-F238E27FC236}">
                          <a16:creationId xmlns:a16="http://schemas.microsoft.com/office/drawing/2014/main" id="{C2250F69-A470-4E3C-8876-F5CD7E967680}"/>
                        </a:ext>
                      </a:extLst>
                    </xdr:cNvPr>
                    <xdr:cNvSpPr>
                      <a:spLocks noChangeShapeType="1"/>
                    </xdr:cNvSpPr>
                  </xdr:nvSpPr>
                  <xdr:spPr bwMode="auto">
                    <a:xfrm flipH="1">
                      <a:off x="6916208" y="1037167"/>
                      <a:ext cx="291042" cy="3227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51068" name="Group 439">
                      <a:extLst>
                        <a:ext uri="{FF2B5EF4-FFF2-40B4-BE49-F238E27FC236}">
                          <a16:creationId xmlns:a16="http://schemas.microsoft.com/office/drawing/2014/main" id="{AB676ECA-E977-4244-920D-07EFF1504539}"/>
                        </a:ext>
                      </a:extLst>
                    </xdr:cNvPr>
                    <xdr:cNvGrpSpPr>
                      <a:grpSpLocks/>
                    </xdr:cNvGrpSpPr>
                  </xdr:nvGrpSpPr>
                  <xdr:grpSpPr bwMode="auto">
                    <a:xfrm>
                      <a:off x="6569924" y="1346986"/>
                      <a:ext cx="504727" cy="493567"/>
                      <a:chOff x="6628133" y="3050902"/>
                      <a:chExt cx="504727" cy="493567"/>
                    </a:xfrm>
                  </xdr:grpSpPr>
                  <xdr:sp macro="" textlink="">
                    <xdr:nvSpPr>
                      <xdr:cNvPr id="840" name="Flowchart: Connector 839">
                        <a:extLst>
                          <a:ext uri="{FF2B5EF4-FFF2-40B4-BE49-F238E27FC236}">
                            <a16:creationId xmlns:a16="http://schemas.microsoft.com/office/drawing/2014/main" id="{EBFE9B3B-EEDA-401D-BD80-18CDB18B41B4}"/>
                          </a:ext>
                        </a:extLst>
                      </xdr:cNvPr>
                      <xdr:cNvSpPr/>
                    </xdr:nvSpPr>
                    <xdr:spPr>
                      <a:xfrm>
                        <a:off x="6630580" y="3050910"/>
                        <a:ext cx="502539" cy="493567"/>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51072" name="Group 438">
                        <a:extLst>
                          <a:ext uri="{FF2B5EF4-FFF2-40B4-BE49-F238E27FC236}">
                            <a16:creationId xmlns:a16="http://schemas.microsoft.com/office/drawing/2014/main" id="{C7479671-0057-4603-A4D9-046A4A9FF4AD}"/>
                          </a:ext>
                        </a:extLst>
                      </xdr:cNvPr>
                      <xdr:cNvGrpSpPr>
                        <a:grpSpLocks/>
                      </xdr:cNvGrpSpPr>
                    </xdr:nvGrpSpPr>
                    <xdr:grpSpPr bwMode="auto">
                      <a:xfrm>
                        <a:off x="6752720" y="3080889"/>
                        <a:ext cx="358222" cy="419996"/>
                        <a:chOff x="6752720" y="3080889"/>
                        <a:chExt cx="358222" cy="419996"/>
                      </a:xfrm>
                    </xdr:grpSpPr>
                    <xdr:sp macro="" textlink="">
                      <xdr:nvSpPr>
                        <xdr:cNvPr id="551073" name="Line 271">
                          <a:extLst>
                            <a:ext uri="{FF2B5EF4-FFF2-40B4-BE49-F238E27FC236}">
                              <a16:creationId xmlns:a16="http://schemas.microsoft.com/office/drawing/2014/main" id="{3FCA5FA4-C9A9-4923-A079-FC0AC4084082}"/>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074" name="Line 272">
                          <a:extLst>
                            <a:ext uri="{FF2B5EF4-FFF2-40B4-BE49-F238E27FC236}">
                              <a16:creationId xmlns:a16="http://schemas.microsoft.com/office/drawing/2014/main" id="{8242A724-40AE-4F82-AED7-87EB8EBC4B73}"/>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075" name="Line 273">
                          <a:extLst>
                            <a:ext uri="{FF2B5EF4-FFF2-40B4-BE49-F238E27FC236}">
                              <a16:creationId xmlns:a16="http://schemas.microsoft.com/office/drawing/2014/main" id="{1043EFC1-C160-46F1-B8F6-44D4B5A9B939}"/>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838" name="TextBox 837">
                      <a:extLst>
                        <a:ext uri="{FF2B5EF4-FFF2-40B4-BE49-F238E27FC236}">
                          <a16:creationId xmlns:a16="http://schemas.microsoft.com/office/drawing/2014/main" id="{3FF67A7E-0246-4EBD-9584-A193C8BB907E}"/>
                        </a:ext>
                      </a:extLst>
                    </xdr:cNvPr>
                    <xdr:cNvSpPr txBox="1"/>
                  </xdr:nvSpPr>
                  <xdr:spPr>
                    <a:xfrm>
                      <a:off x="7294199" y="796476"/>
                      <a:ext cx="520813" cy="218309"/>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Pomp</a:t>
                      </a:r>
                    </a:p>
                  </xdr:txBody>
                </xdr:sp>
                <xdr:cxnSp macro="">
                  <xdr:nvCxnSpPr>
                    <xdr:cNvPr id="839" name="Straight Connector 838">
                      <a:extLst>
                        <a:ext uri="{FF2B5EF4-FFF2-40B4-BE49-F238E27FC236}">
                          <a16:creationId xmlns:a16="http://schemas.microsoft.com/office/drawing/2014/main" id="{AF1E4E86-9EAA-4E38-A5A9-39A91074A483}"/>
                        </a:ext>
                      </a:extLst>
                    </xdr:cNvPr>
                    <xdr:cNvCxnSpPr>
                      <a:stCxn id="551067" idx="0"/>
                    </xdr:cNvCxnSpPr>
                  </xdr:nvCxnSpPr>
                  <xdr:spPr>
                    <a:xfrm rot="16200000" flipH="1">
                      <a:off x="7490646" y="764579"/>
                      <a:ext cx="0" cy="5573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1061" name="Group 468">
                    <a:extLst>
                      <a:ext uri="{FF2B5EF4-FFF2-40B4-BE49-F238E27FC236}">
                        <a16:creationId xmlns:a16="http://schemas.microsoft.com/office/drawing/2014/main" id="{9F6BC748-1D16-41FB-8DDA-C202C5AADBC8}"/>
                      </a:ext>
                    </a:extLst>
                  </xdr:cNvPr>
                  <xdr:cNvGrpSpPr>
                    <a:grpSpLocks/>
                  </xdr:cNvGrpSpPr>
                </xdr:nvGrpSpPr>
                <xdr:grpSpPr bwMode="auto">
                  <a:xfrm>
                    <a:off x="6274708" y="1118665"/>
                    <a:ext cx="238079" cy="370696"/>
                    <a:chOff x="9455000" y="2436291"/>
                    <a:chExt cx="238079" cy="370696"/>
                  </a:xfrm>
                </xdr:grpSpPr>
                <xdr:grpSp>
                  <xdr:nvGrpSpPr>
                    <xdr:cNvPr id="551062" name="Group 370">
                      <a:extLst>
                        <a:ext uri="{FF2B5EF4-FFF2-40B4-BE49-F238E27FC236}">
                          <a16:creationId xmlns:a16="http://schemas.microsoft.com/office/drawing/2014/main" id="{D36C0FF5-EF91-449D-9437-83B089A3D8AA}"/>
                        </a:ext>
                      </a:extLst>
                    </xdr:cNvPr>
                    <xdr:cNvGrpSpPr>
                      <a:grpSpLocks/>
                    </xdr:cNvGrpSpPr>
                  </xdr:nvGrpSpPr>
                  <xdr:grpSpPr bwMode="auto">
                    <a:xfrm>
                      <a:off x="9455000" y="2436291"/>
                      <a:ext cx="238079" cy="338668"/>
                      <a:chOff x="6122402" y="226"/>
                      <a:chExt cx="238079" cy="46"/>
                    </a:xfrm>
                  </xdr:grpSpPr>
                  <xdr:sp macro="" textlink="">
                    <xdr:nvSpPr>
                      <xdr:cNvPr id="833" name="Oval 371">
                        <a:extLst>
                          <a:ext uri="{FF2B5EF4-FFF2-40B4-BE49-F238E27FC236}">
                            <a16:creationId xmlns:a16="http://schemas.microsoft.com/office/drawing/2014/main" id="{C12FFBB7-5A28-4A60-BC27-E58707E3142B}"/>
                          </a:ext>
                        </a:extLst>
                      </xdr:cNvPr>
                      <xdr:cNvSpPr>
                        <a:spLocks noChangeArrowheads="1"/>
                      </xdr:cNvSpPr>
                    </xdr:nvSpPr>
                    <xdr:spPr bwMode="auto">
                      <a:xfrm>
                        <a:off x="6091131" y="226"/>
                        <a:ext cx="246701" cy="3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a:t>
                        </a:r>
                      </a:p>
                    </xdr:txBody>
                  </xdr:sp>
                  <xdr:sp macro="" textlink="">
                    <xdr:nvSpPr>
                      <xdr:cNvPr id="551065" name="Line 372">
                        <a:extLst>
                          <a:ext uri="{FF2B5EF4-FFF2-40B4-BE49-F238E27FC236}">
                            <a16:creationId xmlns:a16="http://schemas.microsoft.com/office/drawing/2014/main" id="{BBAE9C9D-ABDF-42B2-A67F-C3647A65C2D7}"/>
                          </a:ext>
                        </a:extLst>
                      </xdr:cNvPr>
                      <xdr:cNvSpPr>
                        <a:spLocks noChangeShapeType="1"/>
                      </xdr:cNvSpPr>
                    </xdr:nvSpPr>
                    <xdr:spPr bwMode="auto">
                      <a:xfrm flipV="1">
                        <a:off x="6197691" y="257"/>
                        <a:ext cx="3"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066" name="Line 373">
                        <a:extLst>
                          <a:ext uri="{FF2B5EF4-FFF2-40B4-BE49-F238E27FC236}">
                            <a16:creationId xmlns:a16="http://schemas.microsoft.com/office/drawing/2014/main" id="{5016E896-3C56-47BD-AFA4-4CA3DA3476B6}"/>
                          </a:ext>
                        </a:extLst>
                      </xdr:cNvPr>
                      <xdr:cNvSpPr>
                        <a:spLocks noChangeShapeType="1"/>
                      </xdr:cNvSpPr>
                    </xdr:nvSpPr>
                    <xdr:spPr bwMode="auto">
                      <a:xfrm>
                        <a:off x="6276718" y="258"/>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832" name="Rectangle 831">
                      <a:extLst>
                        <a:ext uri="{FF2B5EF4-FFF2-40B4-BE49-F238E27FC236}">
                          <a16:creationId xmlns:a16="http://schemas.microsoft.com/office/drawing/2014/main" id="{B93ADAC0-F42E-46C5-B36A-E881960DC1E0}"/>
                        </a:ext>
                      </a:extLst>
                    </xdr:cNvPr>
                    <xdr:cNvSpPr/>
                  </xdr:nvSpPr>
                  <xdr:spPr>
                    <a:xfrm>
                      <a:off x="9524236" y="2731061"/>
                      <a:ext cx="63960" cy="759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grpSp>
        <xdr:grpSp>
          <xdr:nvGrpSpPr>
            <xdr:cNvPr id="551048" name="Group 461">
              <a:extLst>
                <a:ext uri="{FF2B5EF4-FFF2-40B4-BE49-F238E27FC236}">
                  <a16:creationId xmlns:a16="http://schemas.microsoft.com/office/drawing/2014/main" id="{A605E1FB-9FEE-4213-A4D4-AD0D36F96212}"/>
                </a:ext>
              </a:extLst>
            </xdr:cNvPr>
            <xdr:cNvGrpSpPr>
              <a:grpSpLocks/>
            </xdr:cNvGrpSpPr>
          </xdr:nvGrpSpPr>
          <xdr:grpSpPr bwMode="auto">
            <a:xfrm>
              <a:off x="2942870" y="20121051"/>
              <a:ext cx="1314192" cy="742950"/>
              <a:chOff x="2542835" y="10843701"/>
              <a:chExt cx="1314192" cy="742950"/>
            </a:xfrm>
          </xdr:grpSpPr>
          <xdr:grpSp>
            <xdr:nvGrpSpPr>
              <xdr:cNvPr id="551049" name="Group 434">
                <a:extLst>
                  <a:ext uri="{FF2B5EF4-FFF2-40B4-BE49-F238E27FC236}">
                    <a16:creationId xmlns:a16="http://schemas.microsoft.com/office/drawing/2014/main" id="{C83F6528-7D45-4424-A04E-3DA7B861564D}"/>
                  </a:ext>
                </a:extLst>
              </xdr:cNvPr>
              <xdr:cNvGrpSpPr>
                <a:grpSpLocks/>
              </xdr:cNvGrpSpPr>
            </xdr:nvGrpSpPr>
            <xdr:grpSpPr bwMode="auto">
              <a:xfrm>
                <a:off x="2542835" y="10843701"/>
                <a:ext cx="1314192" cy="742950"/>
                <a:chOff x="7705378" y="2480751"/>
                <a:chExt cx="1314192" cy="742950"/>
              </a:xfrm>
            </xdr:grpSpPr>
            <xdr:grpSp>
              <xdr:nvGrpSpPr>
                <xdr:cNvPr id="551051" name="Group 201">
                  <a:extLst>
                    <a:ext uri="{FF2B5EF4-FFF2-40B4-BE49-F238E27FC236}">
                      <a16:creationId xmlns:a16="http://schemas.microsoft.com/office/drawing/2014/main" id="{C72EE09B-AA3F-4E45-8945-47B012B1B0EA}"/>
                    </a:ext>
                  </a:extLst>
                </xdr:cNvPr>
                <xdr:cNvGrpSpPr>
                  <a:grpSpLocks/>
                </xdr:cNvGrpSpPr>
              </xdr:nvGrpSpPr>
              <xdr:grpSpPr bwMode="auto">
                <a:xfrm>
                  <a:off x="7705378" y="2480751"/>
                  <a:ext cx="1314192" cy="695325"/>
                  <a:chOff x="5823037" y="5595426"/>
                  <a:chExt cx="1318087" cy="695325"/>
                </a:xfrm>
              </xdr:grpSpPr>
              <xdr:sp macro="" textlink="">
                <xdr:nvSpPr>
                  <xdr:cNvPr id="822" name="TextBox 821">
                    <a:extLst>
                      <a:ext uri="{FF2B5EF4-FFF2-40B4-BE49-F238E27FC236}">
                        <a16:creationId xmlns:a16="http://schemas.microsoft.com/office/drawing/2014/main" id="{46DF2EFA-E0D6-4B33-8054-969829CD6178}"/>
                      </a:ext>
                    </a:extLst>
                  </xdr:cNvPr>
                  <xdr:cNvSpPr txBox="1"/>
                </xdr:nvSpPr>
                <xdr:spPr bwMode="auto">
                  <a:xfrm>
                    <a:off x="6327199" y="5947851"/>
                    <a:ext cx="815609"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Cumulatieve debietsmeter</a:t>
                    </a:r>
                  </a:p>
                </xdr:txBody>
              </xdr:sp>
              <xdr:sp macro="" textlink="">
                <xdr:nvSpPr>
                  <xdr:cNvPr id="823" name="Oval 426">
                    <a:extLst>
                      <a:ext uri="{FF2B5EF4-FFF2-40B4-BE49-F238E27FC236}">
                        <a16:creationId xmlns:a16="http://schemas.microsoft.com/office/drawing/2014/main" id="{F4FCD868-C8F6-4AAF-BCCD-DD24BFEF4B77}"/>
                      </a:ext>
                    </a:extLst>
                  </xdr:cNvPr>
                  <xdr:cNvSpPr>
                    <a:spLocks noChangeArrowheads="1"/>
                  </xdr:cNvSpPr>
                </xdr:nvSpPr>
                <xdr:spPr bwMode="auto">
                  <a:xfrm>
                    <a:off x="5823171" y="5595426"/>
                    <a:ext cx="247432" cy="2476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821" name="Straight Connector 820">
                  <a:extLst>
                    <a:ext uri="{FF2B5EF4-FFF2-40B4-BE49-F238E27FC236}">
                      <a16:creationId xmlns:a16="http://schemas.microsoft.com/office/drawing/2014/main" id="{F9D99D60-403D-4B38-8586-0D606B1246CD}"/>
                    </a:ext>
                  </a:extLst>
                </xdr:cNvPr>
                <xdr:cNvCxnSpPr/>
              </xdr:nvCxnSpPr>
              <xdr:spPr>
                <a:xfrm rot="16200000" flipH="1">
                  <a:off x="7781645" y="2833845"/>
                  <a:ext cx="523875" cy="2558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19" name="Straight Connector 818">
                <a:extLst>
                  <a:ext uri="{FF2B5EF4-FFF2-40B4-BE49-F238E27FC236}">
                    <a16:creationId xmlns:a16="http://schemas.microsoft.com/office/drawing/2014/main" id="{57B19098-86CA-4C9D-A00E-076661FD47A5}"/>
                  </a:ext>
                </a:extLst>
              </xdr:cNvPr>
              <xdr:cNvCxnSpPr/>
            </xdr:nvCxnSpPr>
            <xdr:spPr>
              <a:xfrm flipV="1">
                <a:off x="3008959" y="11577126"/>
                <a:ext cx="767513"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0</xdr:col>
      <xdr:colOff>76200</xdr:colOff>
      <xdr:row>20</xdr:row>
      <xdr:rowOff>9525</xdr:rowOff>
    </xdr:from>
    <xdr:to>
      <xdr:col>8</xdr:col>
      <xdr:colOff>76200</xdr:colOff>
      <xdr:row>25</xdr:row>
      <xdr:rowOff>85725</xdr:rowOff>
    </xdr:to>
    <xdr:grpSp>
      <xdr:nvGrpSpPr>
        <xdr:cNvPr id="543727" name="Group 853">
          <a:extLst>
            <a:ext uri="{FF2B5EF4-FFF2-40B4-BE49-F238E27FC236}">
              <a16:creationId xmlns:a16="http://schemas.microsoft.com/office/drawing/2014/main" id="{E861D799-8F88-4B80-845A-544EEFE429B6}"/>
            </a:ext>
          </a:extLst>
        </xdr:cNvPr>
        <xdr:cNvGrpSpPr>
          <a:grpSpLocks/>
        </xdr:cNvGrpSpPr>
      </xdr:nvGrpSpPr>
      <xdr:grpSpPr bwMode="auto">
        <a:xfrm>
          <a:off x="76200" y="2486025"/>
          <a:ext cx="914400" cy="695325"/>
          <a:chOff x="1866900" y="7686675"/>
          <a:chExt cx="914398" cy="695325"/>
        </a:xfrm>
      </xdr:grpSpPr>
      <xdr:sp macro="" textlink="">
        <xdr:nvSpPr>
          <xdr:cNvPr id="551033" name="Line 23">
            <a:extLst>
              <a:ext uri="{FF2B5EF4-FFF2-40B4-BE49-F238E27FC236}">
                <a16:creationId xmlns:a16="http://schemas.microsoft.com/office/drawing/2014/main" id="{C0D74F21-C0B5-4820-BB4B-06FD7D1EEF24}"/>
              </a:ext>
            </a:extLst>
          </xdr:cNvPr>
          <xdr:cNvSpPr>
            <a:spLocks noChangeShapeType="1"/>
          </xdr:cNvSpPr>
        </xdr:nvSpPr>
        <xdr:spPr bwMode="auto">
          <a:xfrm flipV="1">
            <a:off x="2105025" y="7934325"/>
            <a:ext cx="466725" cy="3140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51034" name="Group 760">
            <a:extLst>
              <a:ext uri="{FF2B5EF4-FFF2-40B4-BE49-F238E27FC236}">
                <a16:creationId xmlns:a16="http://schemas.microsoft.com/office/drawing/2014/main" id="{9ED3E1DF-D2C4-4546-A913-725617DFF2B4}"/>
              </a:ext>
            </a:extLst>
          </xdr:cNvPr>
          <xdr:cNvGrpSpPr>
            <a:grpSpLocks/>
          </xdr:cNvGrpSpPr>
        </xdr:nvGrpSpPr>
        <xdr:grpSpPr bwMode="auto">
          <a:xfrm>
            <a:off x="2571749" y="7686675"/>
            <a:ext cx="209549" cy="257180"/>
            <a:chOff x="4012171" y="6781810"/>
            <a:chExt cx="1388488" cy="1133484"/>
          </a:xfrm>
        </xdr:grpSpPr>
        <xdr:sp macro="" textlink="">
          <xdr:nvSpPr>
            <xdr:cNvPr id="858" name="Rectangle 857">
              <a:extLst>
                <a:ext uri="{FF2B5EF4-FFF2-40B4-BE49-F238E27FC236}">
                  <a16:creationId xmlns:a16="http://schemas.microsoft.com/office/drawing/2014/main" id="{C6AF7C36-F072-43D1-846F-A7B4BFC4F509}"/>
                </a:ext>
              </a:extLst>
            </xdr:cNvPr>
            <xdr:cNvSpPr/>
          </xdr:nvSpPr>
          <xdr:spPr>
            <a:xfrm>
              <a:off x="4012164" y="6781810"/>
              <a:ext cx="946701" cy="11334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51037" name="Group 740">
              <a:extLst>
                <a:ext uri="{FF2B5EF4-FFF2-40B4-BE49-F238E27FC236}">
                  <a16:creationId xmlns:a16="http://schemas.microsoft.com/office/drawing/2014/main" id="{18D92E32-A5AD-4F22-A12D-F1437B7246D9}"/>
                </a:ext>
              </a:extLst>
            </xdr:cNvPr>
            <xdr:cNvGrpSpPr>
              <a:grpSpLocks/>
            </xdr:cNvGrpSpPr>
          </xdr:nvGrpSpPr>
          <xdr:grpSpPr bwMode="auto">
            <a:xfrm rot="5400000">
              <a:off x="4139677" y="6654313"/>
              <a:ext cx="1133475" cy="1388488"/>
              <a:chOff x="4365455" y="8448664"/>
              <a:chExt cx="168436" cy="170154"/>
            </a:xfrm>
          </xdr:grpSpPr>
          <xdr:grpSp>
            <xdr:nvGrpSpPr>
              <xdr:cNvPr id="551038" name="Group 160">
                <a:extLst>
                  <a:ext uri="{FF2B5EF4-FFF2-40B4-BE49-F238E27FC236}">
                    <a16:creationId xmlns:a16="http://schemas.microsoft.com/office/drawing/2014/main" id="{46084906-21B2-428D-9ABD-8EE0CC67C246}"/>
                  </a:ext>
                </a:extLst>
              </xdr:cNvPr>
              <xdr:cNvGrpSpPr>
                <a:grpSpLocks/>
              </xdr:cNvGrpSpPr>
            </xdr:nvGrpSpPr>
            <xdr:grpSpPr bwMode="auto">
              <a:xfrm>
                <a:off x="4365455" y="8451416"/>
                <a:ext cx="168436" cy="167402"/>
                <a:chOff x="967317" y="8958792"/>
                <a:chExt cx="914400" cy="643466"/>
              </a:xfrm>
            </xdr:grpSpPr>
            <xdr:sp macro="" textlink="">
              <xdr:nvSpPr>
                <xdr:cNvPr id="864" name="Flowchart: Collate 863">
                  <a:extLst>
                    <a:ext uri="{FF2B5EF4-FFF2-40B4-BE49-F238E27FC236}">
                      <a16:creationId xmlns:a16="http://schemas.microsoft.com/office/drawing/2014/main" id="{4C83356E-5D5F-4646-B85B-72DCEAEE6F7B}"/>
                    </a:ext>
                  </a:extLst>
                </xdr:cNvPr>
                <xdr:cNvSpPr/>
              </xdr:nvSpPr>
              <xdr:spPr>
                <a:xfrm rot="5400000">
                  <a:off x="1186666" y="8818040"/>
                  <a:ext cx="475670" cy="914389"/>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865" name="Straight Connector 864">
                  <a:extLst>
                    <a:ext uri="{FF2B5EF4-FFF2-40B4-BE49-F238E27FC236}">
                      <a16:creationId xmlns:a16="http://schemas.microsoft.com/office/drawing/2014/main" id="{3BD12407-1E24-40C1-9636-4DB02AB44269}"/>
                    </a:ext>
                  </a:extLst>
                </xdr:cNvPr>
                <xdr:cNvCxnSpPr>
                  <a:stCxn id="864" idx="1"/>
                </xdr:cNvCxnSpPr>
              </xdr:nvCxnSpPr>
              <xdr:spPr>
                <a:xfrm flipH="1" flipV="1">
                  <a:off x="1407568" y="9215776"/>
                  <a:ext cx="33866" cy="3864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1039" name="Group 739">
                <a:extLst>
                  <a:ext uri="{FF2B5EF4-FFF2-40B4-BE49-F238E27FC236}">
                    <a16:creationId xmlns:a16="http://schemas.microsoft.com/office/drawing/2014/main" id="{4ADB7C8A-A842-4DC9-AD81-D76D35199853}"/>
                  </a:ext>
                </a:extLst>
              </xdr:cNvPr>
              <xdr:cNvGrpSpPr>
                <a:grpSpLocks/>
              </xdr:cNvGrpSpPr>
            </xdr:nvGrpSpPr>
            <xdr:grpSpPr bwMode="auto">
              <a:xfrm>
                <a:off x="4409122" y="8448664"/>
                <a:ext cx="81098" cy="131481"/>
                <a:chOff x="4409122" y="8448664"/>
                <a:chExt cx="81098" cy="131481"/>
              </a:xfrm>
            </xdr:grpSpPr>
            <xdr:cxnSp macro="">
              <xdr:nvCxnSpPr>
                <xdr:cNvPr id="862" name="Straight Connector 861">
                  <a:extLst>
                    <a:ext uri="{FF2B5EF4-FFF2-40B4-BE49-F238E27FC236}">
                      <a16:creationId xmlns:a16="http://schemas.microsoft.com/office/drawing/2014/main" id="{F05FE4FE-04E1-4B01-893A-8FB1875BC830}"/>
                    </a:ext>
                  </a:extLst>
                </xdr:cNvPr>
                <xdr:cNvCxnSpPr/>
              </xdr:nvCxnSpPr>
              <xdr:spPr>
                <a:xfrm flipV="1">
                  <a:off x="4409122" y="8433195"/>
                  <a:ext cx="810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63" name="Oval 862">
                  <a:extLst>
                    <a:ext uri="{FF2B5EF4-FFF2-40B4-BE49-F238E27FC236}">
                      <a16:creationId xmlns:a16="http://schemas.microsoft.com/office/drawing/2014/main" id="{ACC1AE1B-4ED9-42E1-BC76-ACFD9C48BBFD}"/>
                    </a:ext>
                  </a:extLst>
                </xdr:cNvPr>
                <xdr:cNvSpPr/>
              </xdr:nvSpPr>
              <xdr:spPr>
                <a:xfrm>
                  <a:off x="4427837" y="8680693"/>
                  <a:ext cx="37430" cy="30937"/>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sp macro="" textlink="">
        <xdr:nvSpPr>
          <xdr:cNvPr id="857" name="Oval 856">
            <a:extLst>
              <a:ext uri="{FF2B5EF4-FFF2-40B4-BE49-F238E27FC236}">
                <a16:creationId xmlns:a16="http://schemas.microsoft.com/office/drawing/2014/main" id="{3DD17C29-9065-4E7E-8EB5-D8A30FF41889}"/>
              </a:ext>
            </a:extLst>
          </xdr:cNvPr>
          <xdr:cNvSpPr>
            <a:spLocks noChangeArrowheads="1"/>
          </xdr:cNvSpPr>
        </xdr:nvSpPr>
        <xdr:spPr bwMode="auto">
          <a:xfrm>
            <a:off x="1866900" y="8143875"/>
            <a:ext cx="22860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a:t>
            </a:r>
          </a:p>
        </xdr:txBody>
      </xdr:sp>
    </xdr:grpSp>
    <xdr:clientData/>
  </xdr:twoCellAnchor>
  <xdr:twoCellAnchor>
    <xdr:from>
      <xdr:col>1</xdr:col>
      <xdr:colOff>87630</xdr:colOff>
      <xdr:row>60</xdr:row>
      <xdr:rowOff>114300</xdr:rowOff>
    </xdr:from>
    <xdr:to>
      <xdr:col>52</xdr:col>
      <xdr:colOff>76205</xdr:colOff>
      <xdr:row>65</xdr:row>
      <xdr:rowOff>0</xdr:rowOff>
    </xdr:to>
    <xdr:sp macro="" textlink="">
      <xdr:nvSpPr>
        <xdr:cNvPr id="312" name="TextBox 311">
          <a:extLst>
            <a:ext uri="{FF2B5EF4-FFF2-40B4-BE49-F238E27FC236}">
              <a16:creationId xmlns:a16="http://schemas.microsoft.com/office/drawing/2014/main" id="{8DAAEAD8-DEF7-4D31-9614-F4CC960DD5B4}"/>
            </a:ext>
          </a:extLst>
        </xdr:cNvPr>
        <xdr:cNvSpPr txBox="1"/>
      </xdr:nvSpPr>
      <xdr:spPr>
        <a:xfrm>
          <a:off x="209550" y="7543800"/>
          <a:ext cx="581025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Opmerking: Bij een manifold worden de individuele leidingen naar een centraal punt gebracht waar ze aangesloten worden op de manifold. Bij een collectorleiding gebeuren de aansluitingen thv de individuele ontrrekkingsfilters en/of drains. </a:t>
          </a:r>
          <a:r>
            <a:rPr lang="en-US" sz="800" baseline="0">
              <a:solidFill>
                <a:schemeClr val="dk1"/>
              </a:solidFill>
              <a:latin typeface="Trebuchet MS" panose="020B0603020202020204" pitchFamily="34" charset="0"/>
              <a:ea typeface="+mn-ea"/>
              <a:cs typeface="Arial" pitchFamily="34" charset="0"/>
            </a:rPr>
            <a:t>Een manifold is aangewezen ingeval metingen op de verschillende individuele leidingen voorzien zijn. </a:t>
          </a:r>
          <a:r>
            <a:rPr lang="en-US" sz="800" baseline="0">
              <a:latin typeface="Trebuchet MS" panose="020B0603020202020204" pitchFamily="34" charset="0"/>
              <a:cs typeface="Arial" pitchFamily="34" charset="0"/>
            </a:rPr>
            <a:t> </a:t>
          </a:r>
        </a:p>
      </xdr:txBody>
    </xdr:sp>
    <xdr:clientData/>
  </xdr:twoCellAnchor>
  <xdr:twoCellAnchor>
    <xdr:from>
      <xdr:col>29</xdr:col>
      <xdr:colOff>104775</xdr:colOff>
      <xdr:row>20</xdr:row>
      <xdr:rowOff>0</xdr:rowOff>
    </xdr:from>
    <xdr:to>
      <xdr:col>31</xdr:col>
      <xdr:colOff>85725</xdr:colOff>
      <xdr:row>22</xdr:row>
      <xdr:rowOff>9525</xdr:rowOff>
    </xdr:to>
    <xdr:grpSp>
      <xdr:nvGrpSpPr>
        <xdr:cNvPr id="543729" name="Group 874">
          <a:extLst>
            <a:ext uri="{FF2B5EF4-FFF2-40B4-BE49-F238E27FC236}">
              <a16:creationId xmlns:a16="http://schemas.microsoft.com/office/drawing/2014/main" id="{DB345AE9-4CA5-414E-9333-E9E0E130584B}"/>
            </a:ext>
          </a:extLst>
        </xdr:cNvPr>
        <xdr:cNvGrpSpPr>
          <a:grpSpLocks/>
        </xdr:cNvGrpSpPr>
      </xdr:nvGrpSpPr>
      <xdr:grpSpPr bwMode="auto">
        <a:xfrm>
          <a:off x="3419475" y="2476500"/>
          <a:ext cx="209550" cy="257175"/>
          <a:chOff x="4012179" y="6781803"/>
          <a:chExt cx="1388496" cy="1133475"/>
        </a:xfrm>
      </xdr:grpSpPr>
      <xdr:sp macro="" textlink="">
        <xdr:nvSpPr>
          <xdr:cNvPr id="314" name="Rectangle 313">
            <a:extLst>
              <a:ext uri="{FF2B5EF4-FFF2-40B4-BE49-F238E27FC236}">
                <a16:creationId xmlns:a16="http://schemas.microsoft.com/office/drawing/2014/main" id="{34706EBA-D87A-4EBB-A652-221A5A7B9C6D}"/>
              </a:ext>
            </a:extLst>
          </xdr:cNvPr>
          <xdr:cNvSpPr/>
        </xdr:nvSpPr>
        <xdr:spPr>
          <a:xfrm>
            <a:off x="4012179" y="6781803"/>
            <a:ext cx="946702" cy="11334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51026" name="Group 740">
            <a:extLst>
              <a:ext uri="{FF2B5EF4-FFF2-40B4-BE49-F238E27FC236}">
                <a16:creationId xmlns:a16="http://schemas.microsoft.com/office/drawing/2014/main" id="{E3D6AB8C-9A89-483E-9FFD-DE6EA6EADBB9}"/>
              </a:ext>
            </a:extLst>
          </xdr:cNvPr>
          <xdr:cNvGrpSpPr>
            <a:grpSpLocks/>
          </xdr:cNvGrpSpPr>
        </xdr:nvGrpSpPr>
        <xdr:grpSpPr bwMode="auto">
          <a:xfrm rot="5400000">
            <a:off x="4139637" y="6654248"/>
            <a:ext cx="1133475" cy="1388594"/>
            <a:chOff x="4365454" y="8448663"/>
            <a:chExt cx="168436" cy="170167"/>
          </a:xfrm>
        </xdr:grpSpPr>
        <xdr:grpSp>
          <xdr:nvGrpSpPr>
            <xdr:cNvPr id="551027" name="Group 160">
              <a:extLst>
                <a:ext uri="{FF2B5EF4-FFF2-40B4-BE49-F238E27FC236}">
                  <a16:creationId xmlns:a16="http://schemas.microsoft.com/office/drawing/2014/main" id="{70EF0B70-0898-4BC3-BBA7-7600C8B75AA6}"/>
                </a:ext>
              </a:extLst>
            </xdr:cNvPr>
            <xdr:cNvGrpSpPr>
              <a:grpSpLocks/>
            </xdr:cNvGrpSpPr>
          </xdr:nvGrpSpPr>
          <xdr:grpSpPr bwMode="auto">
            <a:xfrm>
              <a:off x="4365454" y="8448675"/>
              <a:ext cx="168436" cy="170155"/>
              <a:chOff x="967311" y="8948211"/>
              <a:chExt cx="914400" cy="654045"/>
            </a:xfrm>
          </xdr:grpSpPr>
          <xdr:sp macro="" textlink="">
            <xdr:nvSpPr>
              <xdr:cNvPr id="320" name="Flowchart: Collate 319">
                <a:extLst>
                  <a:ext uri="{FF2B5EF4-FFF2-40B4-BE49-F238E27FC236}">
                    <a16:creationId xmlns:a16="http://schemas.microsoft.com/office/drawing/2014/main" id="{46C5D681-4E92-48A8-8BF8-082E7EC1337E}"/>
                  </a:ext>
                </a:extLst>
              </xdr:cNvPr>
              <xdr:cNvSpPr/>
            </xdr:nvSpPr>
            <xdr:spPr>
              <a:xfrm rot="5400000">
                <a:off x="1171810" y="9130146"/>
                <a:ext cx="505398" cy="914400"/>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21" name="Straight Connector 320">
                <a:extLst>
                  <a:ext uri="{FF2B5EF4-FFF2-40B4-BE49-F238E27FC236}">
                    <a16:creationId xmlns:a16="http://schemas.microsoft.com/office/drawing/2014/main" id="{B8032B84-EF3F-4388-B469-3FE1EC412443}"/>
                  </a:ext>
                </a:extLst>
              </xdr:cNvPr>
              <xdr:cNvCxnSpPr>
                <a:stCxn id="320" idx="1"/>
              </xdr:cNvCxnSpPr>
            </xdr:nvCxnSpPr>
            <xdr:spPr>
              <a:xfrm flipH="1" flipV="1">
                <a:off x="1407578" y="8948167"/>
                <a:ext cx="33867" cy="4162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1028" name="Group 739">
              <a:extLst>
                <a:ext uri="{FF2B5EF4-FFF2-40B4-BE49-F238E27FC236}">
                  <a16:creationId xmlns:a16="http://schemas.microsoft.com/office/drawing/2014/main" id="{2EADA11C-AFC6-4D8D-A408-7F93C4BEDFCD}"/>
                </a:ext>
              </a:extLst>
            </xdr:cNvPr>
            <xdr:cNvGrpSpPr>
              <a:grpSpLocks/>
            </xdr:cNvGrpSpPr>
          </xdr:nvGrpSpPr>
          <xdr:grpSpPr bwMode="auto">
            <a:xfrm>
              <a:off x="4409123" y="8448663"/>
              <a:ext cx="81099" cy="131483"/>
              <a:chOff x="4409123" y="8448663"/>
              <a:chExt cx="81099" cy="131483"/>
            </a:xfrm>
          </xdr:grpSpPr>
          <xdr:cxnSp macro="">
            <xdr:nvCxnSpPr>
              <xdr:cNvPr id="318" name="Straight Connector 317">
                <a:extLst>
                  <a:ext uri="{FF2B5EF4-FFF2-40B4-BE49-F238E27FC236}">
                    <a16:creationId xmlns:a16="http://schemas.microsoft.com/office/drawing/2014/main" id="{FCCF2A6D-A737-4582-A864-25DFFCAEDED2}"/>
                  </a:ext>
                </a:extLst>
              </xdr:cNvPr>
              <xdr:cNvCxnSpPr/>
            </xdr:nvCxnSpPr>
            <xdr:spPr>
              <a:xfrm flipV="1">
                <a:off x="4409122" y="8433195"/>
                <a:ext cx="8109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9" name="Oval 318">
                <a:extLst>
                  <a:ext uri="{FF2B5EF4-FFF2-40B4-BE49-F238E27FC236}">
                    <a16:creationId xmlns:a16="http://schemas.microsoft.com/office/drawing/2014/main" id="{307B9324-9C21-42DE-9713-C5D3AEC78DE8}"/>
                  </a:ext>
                </a:extLst>
              </xdr:cNvPr>
              <xdr:cNvSpPr/>
            </xdr:nvSpPr>
            <xdr:spPr>
              <a:xfrm>
                <a:off x="4434075" y="8750300"/>
                <a:ext cx="37430" cy="38671"/>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20</xdr:col>
      <xdr:colOff>95250</xdr:colOff>
      <xdr:row>20</xdr:row>
      <xdr:rowOff>0</xdr:rowOff>
    </xdr:from>
    <xdr:to>
      <xdr:col>22</xdr:col>
      <xdr:colOff>76200</xdr:colOff>
      <xdr:row>22</xdr:row>
      <xdr:rowOff>9525</xdr:rowOff>
    </xdr:to>
    <xdr:grpSp>
      <xdr:nvGrpSpPr>
        <xdr:cNvPr id="543730" name="Group 874">
          <a:extLst>
            <a:ext uri="{FF2B5EF4-FFF2-40B4-BE49-F238E27FC236}">
              <a16:creationId xmlns:a16="http://schemas.microsoft.com/office/drawing/2014/main" id="{FC3857CA-2A74-453E-8758-7B5D22504FB4}"/>
            </a:ext>
          </a:extLst>
        </xdr:cNvPr>
        <xdr:cNvGrpSpPr>
          <a:grpSpLocks/>
        </xdr:cNvGrpSpPr>
      </xdr:nvGrpSpPr>
      <xdr:grpSpPr bwMode="auto">
        <a:xfrm>
          <a:off x="2381250" y="2476500"/>
          <a:ext cx="209550" cy="257175"/>
          <a:chOff x="4012179" y="6781803"/>
          <a:chExt cx="1388496" cy="1133475"/>
        </a:xfrm>
      </xdr:grpSpPr>
      <xdr:sp macro="" textlink="">
        <xdr:nvSpPr>
          <xdr:cNvPr id="323" name="Rectangle 322">
            <a:extLst>
              <a:ext uri="{FF2B5EF4-FFF2-40B4-BE49-F238E27FC236}">
                <a16:creationId xmlns:a16="http://schemas.microsoft.com/office/drawing/2014/main" id="{C30CA2A7-D0EA-4CEA-A9B1-8CE42AA67DB2}"/>
              </a:ext>
            </a:extLst>
          </xdr:cNvPr>
          <xdr:cNvSpPr/>
        </xdr:nvSpPr>
        <xdr:spPr>
          <a:xfrm>
            <a:off x="4012179" y="6781803"/>
            <a:ext cx="946702" cy="11334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51018" name="Group 740">
            <a:extLst>
              <a:ext uri="{FF2B5EF4-FFF2-40B4-BE49-F238E27FC236}">
                <a16:creationId xmlns:a16="http://schemas.microsoft.com/office/drawing/2014/main" id="{2FCA911E-4504-4721-B602-B16BB9D99258}"/>
              </a:ext>
            </a:extLst>
          </xdr:cNvPr>
          <xdr:cNvGrpSpPr>
            <a:grpSpLocks/>
          </xdr:cNvGrpSpPr>
        </xdr:nvGrpSpPr>
        <xdr:grpSpPr bwMode="auto">
          <a:xfrm rot="5400000">
            <a:off x="4139637" y="6654250"/>
            <a:ext cx="1133475" cy="1388594"/>
            <a:chOff x="4365454" y="8448663"/>
            <a:chExt cx="168436" cy="170167"/>
          </a:xfrm>
        </xdr:grpSpPr>
        <xdr:grpSp>
          <xdr:nvGrpSpPr>
            <xdr:cNvPr id="551019" name="Group 160">
              <a:extLst>
                <a:ext uri="{FF2B5EF4-FFF2-40B4-BE49-F238E27FC236}">
                  <a16:creationId xmlns:a16="http://schemas.microsoft.com/office/drawing/2014/main" id="{4E65795A-AEE5-4DB4-A7D7-19A3013E90A0}"/>
                </a:ext>
              </a:extLst>
            </xdr:cNvPr>
            <xdr:cNvGrpSpPr>
              <a:grpSpLocks/>
            </xdr:cNvGrpSpPr>
          </xdr:nvGrpSpPr>
          <xdr:grpSpPr bwMode="auto">
            <a:xfrm>
              <a:off x="4365454" y="8448675"/>
              <a:ext cx="168436" cy="170155"/>
              <a:chOff x="967311" y="8948211"/>
              <a:chExt cx="914400" cy="654045"/>
            </a:xfrm>
          </xdr:grpSpPr>
          <xdr:sp macro="" textlink="">
            <xdr:nvSpPr>
              <xdr:cNvPr id="329" name="Flowchart: Collate 328">
                <a:extLst>
                  <a:ext uri="{FF2B5EF4-FFF2-40B4-BE49-F238E27FC236}">
                    <a16:creationId xmlns:a16="http://schemas.microsoft.com/office/drawing/2014/main" id="{9D3F41ED-2360-46A6-AB4A-9491BC29EBC2}"/>
                  </a:ext>
                </a:extLst>
              </xdr:cNvPr>
              <xdr:cNvSpPr/>
            </xdr:nvSpPr>
            <xdr:spPr>
              <a:xfrm rot="5400000">
                <a:off x="1186671" y="8907176"/>
                <a:ext cx="475669" cy="914400"/>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30" name="Straight Connector 329">
                <a:extLst>
                  <a:ext uri="{FF2B5EF4-FFF2-40B4-BE49-F238E27FC236}">
                    <a16:creationId xmlns:a16="http://schemas.microsoft.com/office/drawing/2014/main" id="{881914DC-F12A-4E95-A481-DBF31B7961F0}"/>
                  </a:ext>
                </a:extLst>
              </xdr:cNvPr>
              <xdr:cNvCxnSpPr>
                <a:stCxn id="329" idx="1"/>
              </xdr:cNvCxnSpPr>
            </xdr:nvCxnSpPr>
            <xdr:spPr>
              <a:xfrm flipH="1" flipV="1">
                <a:off x="1407574" y="8948167"/>
                <a:ext cx="33867" cy="4162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1020" name="Group 739">
              <a:extLst>
                <a:ext uri="{FF2B5EF4-FFF2-40B4-BE49-F238E27FC236}">
                  <a16:creationId xmlns:a16="http://schemas.microsoft.com/office/drawing/2014/main" id="{C5B8FE44-2F16-489F-8549-B0D6DF07351C}"/>
                </a:ext>
              </a:extLst>
            </xdr:cNvPr>
            <xdr:cNvGrpSpPr>
              <a:grpSpLocks/>
            </xdr:cNvGrpSpPr>
          </xdr:nvGrpSpPr>
          <xdr:grpSpPr bwMode="auto">
            <a:xfrm>
              <a:off x="4409123" y="8448663"/>
              <a:ext cx="81099" cy="131483"/>
              <a:chOff x="4409123" y="8448663"/>
              <a:chExt cx="81099" cy="131483"/>
            </a:xfrm>
          </xdr:grpSpPr>
          <xdr:cxnSp macro="">
            <xdr:nvCxnSpPr>
              <xdr:cNvPr id="327" name="Straight Connector 326">
                <a:extLst>
                  <a:ext uri="{FF2B5EF4-FFF2-40B4-BE49-F238E27FC236}">
                    <a16:creationId xmlns:a16="http://schemas.microsoft.com/office/drawing/2014/main" id="{19D36C4C-9698-42A7-8942-2D57B1B03D85}"/>
                  </a:ext>
                </a:extLst>
              </xdr:cNvPr>
              <xdr:cNvCxnSpPr/>
            </xdr:nvCxnSpPr>
            <xdr:spPr>
              <a:xfrm flipV="1">
                <a:off x="4409121" y="8448663"/>
                <a:ext cx="8109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8" name="Oval 327">
                <a:extLst>
                  <a:ext uri="{FF2B5EF4-FFF2-40B4-BE49-F238E27FC236}">
                    <a16:creationId xmlns:a16="http://schemas.microsoft.com/office/drawing/2014/main" id="{B2FCCF1D-A728-4734-8AC5-780274EB088D}"/>
                  </a:ext>
                </a:extLst>
              </xdr:cNvPr>
              <xdr:cNvSpPr/>
            </xdr:nvSpPr>
            <xdr:spPr>
              <a:xfrm>
                <a:off x="4434075" y="8703895"/>
                <a:ext cx="37430" cy="46406"/>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13</xdr:col>
      <xdr:colOff>104775</xdr:colOff>
      <xdr:row>20</xdr:row>
      <xdr:rowOff>0</xdr:rowOff>
    </xdr:from>
    <xdr:to>
      <xdr:col>15</xdr:col>
      <xdr:colOff>85725</xdr:colOff>
      <xdr:row>22</xdr:row>
      <xdr:rowOff>9525</xdr:rowOff>
    </xdr:to>
    <xdr:grpSp>
      <xdr:nvGrpSpPr>
        <xdr:cNvPr id="543731" name="Group 874">
          <a:extLst>
            <a:ext uri="{FF2B5EF4-FFF2-40B4-BE49-F238E27FC236}">
              <a16:creationId xmlns:a16="http://schemas.microsoft.com/office/drawing/2014/main" id="{893ECFD8-40B8-4284-80B1-32C49DF7F1F3}"/>
            </a:ext>
          </a:extLst>
        </xdr:cNvPr>
        <xdr:cNvGrpSpPr>
          <a:grpSpLocks/>
        </xdr:cNvGrpSpPr>
      </xdr:nvGrpSpPr>
      <xdr:grpSpPr bwMode="auto">
        <a:xfrm>
          <a:off x="1590675" y="2476500"/>
          <a:ext cx="209550" cy="257175"/>
          <a:chOff x="4012179" y="6781803"/>
          <a:chExt cx="1388496" cy="1133475"/>
        </a:xfrm>
      </xdr:grpSpPr>
      <xdr:sp macro="" textlink="">
        <xdr:nvSpPr>
          <xdr:cNvPr id="333" name="Rectangle 332">
            <a:extLst>
              <a:ext uri="{FF2B5EF4-FFF2-40B4-BE49-F238E27FC236}">
                <a16:creationId xmlns:a16="http://schemas.microsoft.com/office/drawing/2014/main" id="{483F8543-42AA-4A07-A226-9895D853CFB6}"/>
              </a:ext>
            </a:extLst>
          </xdr:cNvPr>
          <xdr:cNvSpPr/>
        </xdr:nvSpPr>
        <xdr:spPr>
          <a:xfrm>
            <a:off x="4012179" y="6781803"/>
            <a:ext cx="946702" cy="11334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51010" name="Group 740">
            <a:extLst>
              <a:ext uri="{FF2B5EF4-FFF2-40B4-BE49-F238E27FC236}">
                <a16:creationId xmlns:a16="http://schemas.microsoft.com/office/drawing/2014/main" id="{3AA567C8-F5C5-40A1-BFAD-DB1DC33AA897}"/>
              </a:ext>
            </a:extLst>
          </xdr:cNvPr>
          <xdr:cNvGrpSpPr>
            <a:grpSpLocks/>
          </xdr:cNvGrpSpPr>
        </xdr:nvGrpSpPr>
        <xdr:grpSpPr bwMode="auto">
          <a:xfrm rot="5400000">
            <a:off x="4139637" y="6654250"/>
            <a:ext cx="1133475" cy="1388594"/>
            <a:chOff x="4365454" y="8448663"/>
            <a:chExt cx="168436" cy="170167"/>
          </a:xfrm>
        </xdr:grpSpPr>
        <xdr:grpSp>
          <xdr:nvGrpSpPr>
            <xdr:cNvPr id="551011" name="Group 160">
              <a:extLst>
                <a:ext uri="{FF2B5EF4-FFF2-40B4-BE49-F238E27FC236}">
                  <a16:creationId xmlns:a16="http://schemas.microsoft.com/office/drawing/2014/main" id="{7E3FD051-3BAF-446F-AFDC-497632DCE638}"/>
                </a:ext>
              </a:extLst>
            </xdr:cNvPr>
            <xdr:cNvGrpSpPr>
              <a:grpSpLocks/>
            </xdr:cNvGrpSpPr>
          </xdr:nvGrpSpPr>
          <xdr:grpSpPr bwMode="auto">
            <a:xfrm>
              <a:off x="4365454" y="8448675"/>
              <a:ext cx="168436" cy="170155"/>
              <a:chOff x="967311" y="8948211"/>
              <a:chExt cx="914400" cy="654045"/>
            </a:xfrm>
          </xdr:grpSpPr>
          <xdr:sp macro="" textlink="">
            <xdr:nvSpPr>
              <xdr:cNvPr id="341" name="Flowchart: Collate 340">
                <a:extLst>
                  <a:ext uri="{FF2B5EF4-FFF2-40B4-BE49-F238E27FC236}">
                    <a16:creationId xmlns:a16="http://schemas.microsoft.com/office/drawing/2014/main" id="{152C10DD-473E-41C8-B74A-B390BBC9E899}"/>
                  </a:ext>
                </a:extLst>
              </xdr:cNvPr>
              <xdr:cNvSpPr/>
            </xdr:nvSpPr>
            <xdr:spPr>
              <a:xfrm rot="5400000">
                <a:off x="1171806" y="9130146"/>
                <a:ext cx="505398" cy="914400"/>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42" name="Straight Connector 341">
                <a:extLst>
                  <a:ext uri="{FF2B5EF4-FFF2-40B4-BE49-F238E27FC236}">
                    <a16:creationId xmlns:a16="http://schemas.microsoft.com/office/drawing/2014/main" id="{C2653346-0CD5-4105-860B-41D61F7368CF}"/>
                  </a:ext>
                </a:extLst>
              </xdr:cNvPr>
              <xdr:cNvCxnSpPr>
                <a:stCxn id="341" idx="1"/>
              </xdr:cNvCxnSpPr>
            </xdr:nvCxnSpPr>
            <xdr:spPr>
              <a:xfrm flipH="1" flipV="1">
                <a:off x="1407574" y="8948167"/>
                <a:ext cx="33867" cy="4162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1012" name="Group 739">
              <a:extLst>
                <a:ext uri="{FF2B5EF4-FFF2-40B4-BE49-F238E27FC236}">
                  <a16:creationId xmlns:a16="http://schemas.microsoft.com/office/drawing/2014/main" id="{0F714290-EE63-4E2E-92E3-183F382FE108}"/>
                </a:ext>
              </a:extLst>
            </xdr:cNvPr>
            <xdr:cNvGrpSpPr>
              <a:grpSpLocks/>
            </xdr:cNvGrpSpPr>
          </xdr:nvGrpSpPr>
          <xdr:grpSpPr bwMode="auto">
            <a:xfrm>
              <a:off x="4409123" y="8448663"/>
              <a:ext cx="81099" cy="131483"/>
              <a:chOff x="4409123" y="8448663"/>
              <a:chExt cx="81099" cy="131483"/>
            </a:xfrm>
          </xdr:grpSpPr>
          <xdr:cxnSp macro="">
            <xdr:nvCxnSpPr>
              <xdr:cNvPr id="339" name="Straight Connector 338">
                <a:extLst>
                  <a:ext uri="{FF2B5EF4-FFF2-40B4-BE49-F238E27FC236}">
                    <a16:creationId xmlns:a16="http://schemas.microsoft.com/office/drawing/2014/main" id="{A491222C-EB83-4CF6-BDCC-9EDD6DE0D801}"/>
                  </a:ext>
                </a:extLst>
              </xdr:cNvPr>
              <xdr:cNvCxnSpPr/>
            </xdr:nvCxnSpPr>
            <xdr:spPr>
              <a:xfrm flipV="1">
                <a:off x="4409121" y="8433195"/>
                <a:ext cx="8109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0" name="Oval 339">
                <a:extLst>
                  <a:ext uri="{FF2B5EF4-FFF2-40B4-BE49-F238E27FC236}">
                    <a16:creationId xmlns:a16="http://schemas.microsoft.com/office/drawing/2014/main" id="{2D388474-A656-4AC7-9084-48F810A08131}"/>
                  </a:ext>
                </a:extLst>
              </xdr:cNvPr>
              <xdr:cNvSpPr/>
            </xdr:nvSpPr>
            <xdr:spPr>
              <a:xfrm>
                <a:off x="4434074" y="8750300"/>
                <a:ext cx="37430" cy="38671"/>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69</xdr:col>
      <xdr:colOff>95250</xdr:colOff>
      <xdr:row>24</xdr:row>
      <xdr:rowOff>104775</xdr:rowOff>
    </xdr:from>
    <xdr:to>
      <xdr:col>72</xdr:col>
      <xdr:colOff>19050</xdr:colOff>
      <xdr:row>26</xdr:row>
      <xdr:rowOff>19050</xdr:rowOff>
    </xdr:to>
    <xdr:grpSp>
      <xdr:nvGrpSpPr>
        <xdr:cNvPr id="543732" name="Group 412">
          <a:extLst>
            <a:ext uri="{FF2B5EF4-FFF2-40B4-BE49-F238E27FC236}">
              <a16:creationId xmlns:a16="http://schemas.microsoft.com/office/drawing/2014/main" id="{632063A5-AB1B-44C7-8205-67882FF09E78}"/>
            </a:ext>
          </a:extLst>
        </xdr:cNvPr>
        <xdr:cNvGrpSpPr>
          <a:grpSpLocks/>
        </xdr:cNvGrpSpPr>
      </xdr:nvGrpSpPr>
      <xdr:grpSpPr bwMode="auto">
        <a:xfrm>
          <a:off x="7981950" y="3076575"/>
          <a:ext cx="266700" cy="161925"/>
          <a:chOff x="3633777" y="7067583"/>
          <a:chExt cx="1638482" cy="805010"/>
        </a:xfrm>
      </xdr:grpSpPr>
      <xdr:grpSp>
        <xdr:nvGrpSpPr>
          <xdr:cNvPr id="550997" name="Group 352">
            <a:extLst>
              <a:ext uri="{FF2B5EF4-FFF2-40B4-BE49-F238E27FC236}">
                <a16:creationId xmlns:a16="http://schemas.microsoft.com/office/drawing/2014/main" id="{0E903CB2-A100-41AF-A92F-665F37B0FF14}"/>
              </a:ext>
            </a:extLst>
          </xdr:cNvPr>
          <xdr:cNvGrpSpPr>
            <a:grpSpLocks/>
          </xdr:cNvGrpSpPr>
        </xdr:nvGrpSpPr>
        <xdr:grpSpPr bwMode="auto">
          <a:xfrm>
            <a:off x="3633779" y="7067581"/>
            <a:ext cx="1638478" cy="805010"/>
            <a:chOff x="3633779" y="7067581"/>
            <a:chExt cx="1638478" cy="805010"/>
          </a:xfrm>
        </xdr:grpSpPr>
        <xdr:grpSp>
          <xdr:nvGrpSpPr>
            <xdr:cNvPr id="550999" name="Group 750">
              <a:extLst>
                <a:ext uri="{FF2B5EF4-FFF2-40B4-BE49-F238E27FC236}">
                  <a16:creationId xmlns:a16="http://schemas.microsoft.com/office/drawing/2014/main" id="{2BEFC28B-8AB0-440D-81DB-9ABC34D06C85}"/>
                </a:ext>
              </a:extLst>
            </xdr:cNvPr>
            <xdr:cNvGrpSpPr>
              <a:grpSpLocks/>
            </xdr:cNvGrpSpPr>
          </xdr:nvGrpSpPr>
          <xdr:grpSpPr bwMode="auto">
            <a:xfrm rot="-5400000">
              <a:off x="4050513" y="6650847"/>
              <a:ext cx="805010" cy="1638478"/>
              <a:chOff x="4011875" y="6781815"/>
              <a:chExt cx="1388750" cy="2063270"/>
            </a:xfrm>
          </xdr:grpSpPr>
          <xdr:sp macro="" textlink="">
            <xdr:nvSpPr>
              <xdr:cNvPr id="419" name="Rectangle 418">
                <a:extLst>
                  <a:ext uri="{FF2B5EF4-FFF2-40B4-BE49-F238E27FC236}">
                    <a16:creationId xmlns:a16="http://schemas.microsoft.com/office/drawing/2014/main" id="{30C119B2-A7A7-4504-B575-D1C4ED99FF46}"/>
                  </a:ext>
                </a:extLst>
              </xdr:cNvPr>
              <xdr:cNvSpPr/>
            </xdr:nvSpPr>
            <xdr:spPr>
              <a:xfrm>
                <a:off x="3276654" y="8402962"/>
                <a:ext cx="653529" cy="44213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51002" name="Group 740">
                <a:extLst>
                  <a:ext uri="{FF2B5EF4-FFF2-40B4-BE49-F238E27FC236}">
                    <a16:creationId xmlns:a16="http://schemas.microsoft.com/office/drawing/2014/main" id="{CC074107-530F-4CB9-911E-461D5E63E0A5}"/>
                  </a:ext>
                </a:extLst>
              </xdr:cNvPr>
              <xdr:cNvGrpSpPr>
                <a:grpSpLocks/>
              </xdr:cNvGrpSpPr>
            </xdr:nvGrpSpPr>
            <xdr:grpSpPr bwMode="auto">
              <a:xfrm rot="5400000">
                <a:off x="4139512" y="6654178"/>
                <a:ext cx="1133475" cy="1388750"/>
                <a:chOff x="4365454" y="8448663"/>
                <a:chExt cx="168436" cy="170186"/>
              </a:xfrm>
            </xdr:grpSpPr>
            <xdr:grpSp>
              <xdr:nvGrpSpPr>
                <xdr:cNvPr id="551003" name="Group 160">
                  <a:extLst>
                    <a:ext uri="{FF2B5EF4-FFF2-40B4-BE49-F238E27FC236}">
                      <a16:creationId xmlns:a16="http://schemas.microsoft.com/office/drawing/2014/main" id="{94C5B543-E887-4853-9398-15A6E3BEA2FB}"/>
                    </a:ext>
                  </a:extLst>
                </xdr:cNvPr>
                <xdr:cNvGrpSpPr>
                  <a:grpSpLocks/>
                </xdr:cNvGrpSpPr>
              </xdr:nvGrpSpPr>
              <xdr:grpSpPr bwMode="auto">
                <a:xfrm>
                  <a:off x="4365454" y="8448693"/>
                  <a:ext cx="168436" cy="170156"/>
                  <a:chOff x="967311" y="8948212"/>
                  <a:chExt cx="914400" cy="654044"/>
                </a:xfrm>
              </xdr:grpSpPr>
              <xdr:sp macro="" textlink="">
                <xdr:nvSpPr>
                  <xdr:cNvPr id="425" name="Flowchart: Collate 424">
                    <a:extLst>
                      <a:ext uri="{FF2B5EF4-FFF2-40B4-BE49-F238E27FC236}">
                        <a16:creationId xmlns:a16="http://schemas.microsoft.com/office/drawing/2014/main" id="{8A266039-42CF-407D-8964-3E928AFC81CD}"/>
                      </a:ext>
                    </a:extLst>
                  </xdr:cNvPr>
                  <xdr:cNvSpPr/>
                </xdr:nvSpPr>
                <xdr:spPr>
                  <a:xfrm rot="5400000">
                    <a:off x="1182281" y="8925526"/>
                    <a:ext cx="461761" cy="891695"/>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26" name="Straight Connector 425">
                    <a:extLst>
                      <a:ext uri="{FF2B5EF4-FFF2-40B4-BE49-F238E27FC236}">
                        <a16:creationId xmlns:a16="http://schemas.microsoft.com/office/drawing/2014/main" id="{032D0C06-FE27-415E-A05C-818ECDDDB095}"/>
                      </a:ext>
                    </a:extLst>
                  </xdr:cNvPr>
                  <xdr:cNvCxnSpPr>
                    <a:stCxn id="424" idx="0"/>
                  </xdr:cNvCxnSpPr>
                </xdr:nvCxnSpPr>
                <xdr:spPr>
                  <a:xfrm rot="5400000" flipH="1" flipV="1">
                    <a:off x="1229515" y="9102015"/>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1004" name="Group 739">
                  <a:extLst>
                    <a:ext uri="{FF2B5EF4-FFF2-40B4-BE49-F238E27FC236}">
                      <a16:creationId xmlns:a16="http://schemas.microsoft.com/office/drawing/2014/main" id="{D169CB54-686F-4AD2-A98B-EA3B6F84A86E}"/>
                    </a:ext>
                  </a:extLst>
                </xdr:cNvPr>
                <xdr:cNvGrpSpPr>
                  <a:grpSpLocks/>
                </xdr:cNvGrpSpPr>
              </xdr:nvGrpSpPr>
              <xdr:grpSpPr bwMode="auto">
                <a:xfrm>
                  <a:off x="4409123" y="8448663"/>
                  <a:ext cx="81099" cy="123749"/>
                  <a:chOff x="4409123" y="8448663"/>
                  <a:chExt cx="81099" cy="123749"/>
                </a:xfrm>
              </xdr:grpSpPr>
              <xdr:cxnSp macro="">
                <xdr:nvCxnSpPr>
                  <xdr:cNvPr id="423" name="Straight Connector 422">
                    <a:extLst>
                      <a:ext uri="{FF2B5EF4-FFF2-40B4-BE49-F238E27FC236}">
                        <a16:creationId xmlns:a16="http://schemas.microsoft.com/office/drawing/2014/main" id="{1DF6B3C1-D0EE-42D2-90D5-E9FAF4D9B2DF}"/>
                      </a:ext>
                    </a:extLst>
                  </xdr:cNvPr>
                  <xdr:cNvCxnSpPr/>
                </xdr:nvCxnSpPr>
                <xdr:spPr>
                  <a:xfrm flipV="1">
                    <a:off x="4409255" y="8448663"/>
                    <a:ext cx="766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24" name="Oval 423">
                    <a:extLst>
                      <a:ext uri="{FF2B5EF4-FFF2-40B4-BE49-F238E27FC236}">
                        <a16:creationId xmlns:a16="http://schemas.microsoft.com/office/drawing/2014/main" id="{6D7FA8BF-D6D4-4338-B6E8-3F62590FCE8D}"/>
                      </a:ext>
                    </a:extLst>
                  </xdr:cNvPr>
                  <xdr:cNvSpPr/>
                </xdr:nvSpPr>
                <xdr:spPr>
                  <a:xfrm>
                    <a:off x="4431156" y="8528751"/>
                    <a:ext cx="32851"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17" name="Straight Connector 416">
              <a:extLst>
                <a:ext uri="{FF2B5EF4-FFF2-40B4-BE49-F238E27FC236}">
                  <a16:creationId xmlns:a16="http://schemas.microsoft.com/office/drawing/2014/main" id="{B8125361-3092-48AF-960B-07FC0C17BF85}"/>
                </a:ext>
              </a:extLst>
            </xdr:cNvPr>
            <xdr:cNvCxnSpPr/>
          </xdr:nvCxnSpPr>
          <xdr:spPr>
            <a:xfrm rot="10800000" flipV="1">
              <a:off x="4511538" y="7399056"/>
              <a:ext cx="5851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15" name="Straight Connector 414">
            <a:extLst>
              <a:ext uri="{FF2B5EF4-FFF2-40B4-BE49-F238E27FC236}">
                <a16:creationId xmlns:a16="http://schemas.microsoft.com/office/drawing/2014/main" id="{4E833321-EC5D-428D-964B-C11C16D61924}"/>
              </a:ext>
            </a:extLst>
          </xdr:cNvPr>
          <xdr:cNvCxnSpPr/>
        </xdr:nvCxnSpPr>
        <xdr:spPr>
          <a:xfrm rot="10800000" flipV="1">
            <a:off x="4511535" y="7777886"/>
            <a:ext cx="5851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85725</xdr:colOff>
      <xdr:row>24</xdr:row>
      <xdr:rowOff>95250</xdr:rowOff>
    </xdr:from>
    <xdr:to>
      <xdr:col>79</xdr:col>
      <xdr:colOff>9525</xdr:colOff>
      <xdr:row>26</xdr:row>
      <xdr:rowOff>9525</xdr:rowOff>
    </xdr:to>
    <xdr:grpSp>
      <xdr:nvGrpSpPr>
        <xdr:cNvPr id="543733" name="Group 426">
          <a:extLst>
            <a:ext uri="{FF2B5EF4-FFF2-40B4-BE49-F238E27FC236}">
              <a16:creationId xmlns:a16="http://schemas.microsoft.com/office/drawing/2014/main" id="{56E6EAC1-A258-40DB-BD45-0888C7331D75}"/>
            </a:ext>
          </a:extLst>
        </xdr:cNvPr>
        <xdr:cNvGrpSpPr>
          <a:grpSpLocks/>
        </xdr:cNvGrpSpPr>
      </xdr:nvGrpSpPr>
      <xdr:grpSpPr bwMode="auto">
        <a:xfrm>
          <a:off x="8772525" y="3067050"/>
          <a:ext cx="266700" cy="161925"/>
          <a:chOff x="3633777" y="7067583"/>
          <a:chExt cx="1638482" cy="805010"/>
        </a:xfrm>
      </xdr:grpSpPr>
      <xdr:grpSp>
        <xdr:nvGrpSpPr>
          <xdr:cNvPr id="550985" name="Group 352">
            <a:extLst>
              <a:ext uri="{FF2B5EF4-FFF2-40B4-BE49-F238E27FC236}">
                <a16:creationId xmlns:a16="http://schemas.microsoft.com/office/drawing/2014/main" id="{8A2F3C39-7CF1-48ED-AD0A-D0AF40EC7B23}"/>
              </a:ext>
            </a:extLst>
          </xdr:cNvPr>
          <xdr:cNvGrpSpPr>
            <a:grpSpLocks/>
          </xdr:cNvGrpSpPr>
        </xdr:nvGrpSpPr>
        <xdr:grpSpPr bwMode="auto">
          <a:xfrm>
            <a:off x="3633779" y="7067581"/>
            <a:ext cx="1638478" cy="805010"/>
            <a:chOff x="3633779" y="7067581"/>
            <a:chExt cx="1638478" cy="805010"/>
          </a:xfrm>
        </xdr:grpSpPr>
        <xdr:grpSp>
          <xdr:nvGrpSpPr>
            <xdr:cNvPr id="550987" name="Group 750">
              <a:extLst>
                <a:ext uri="{FF2B5EF4-FFF2-40B4-BE49-F238E27FC236}">
                  <a16:creationId xmlns:a16="http://schemas.microsoft.com/office/drawing/2014/main" id="{5F4AC7C5-0404-4114-8304-46D9A947FA4D}"/>
                </a:ext>
              </a:extLst>
            </xdr:cNvPr>
            <xdr:cNvGrpSpPr>
              <a:grpSpLocks/>
            </xdr:cNvGrpSpPr>
          </xdr:nvGrpSpPr>
          <xdr:grpSpPr bwMode="auto">
            <a:xfrm rot="-5400000">
              <a:off x="4050513" y="6650847"/>
              <a:ext cx="805010" cy="1638478"/>
              <a:chOff x="4011875" y="6781815"/>
              <a:chExt cx="1388750" cy="2063270"/>
            </a:xfrm>
          </xdr:grpSpPr>
          <xdr:sp macro="" textlink="">
            <xdr:nvSpPr>
              <xdr:cNvPr id="433" name="Rectangle 432">
                <a:extLst>
                  <a:ext uri="{FF2B5EF4-FFF2-40B4-BE49-F238E27FC236}">
                    <a16:creationId xmlns:a16="http://schemas.microsoft.com/office/drawing/2014/main" id="{A914F4F8-4B80-434A-9144-2B8E9C457799}"/>
                  </a:ext>
                </a:extLst>
              </xdr:cNvPr>
              <xdr:cNvSpPr/>
            </xdr:nvSpPr>
            <xdr:spPr>
              <a:xfrm>
                <a:off x="4420327" y="8402958"/>
                <a:ext cx="571838" cy="44213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50990" name="Group 740">
                <a:extLst>
                  <a:ext uri="{FF2B5EF4-FFF2-40B4-BE49-F238E27FC236}">
                    <a16:creationId xmlns:a16="http://schemas.microsoft.com/office/drawing/2014/main" id="{3D5729CD-38B6-4A75-8BD9-00FC46DA98CD}"/>
                  </a:ext>
                </a:extLst>
              </xdr:cNvPr>
              <xdr:cNvGrpSpPr>
                <a:grpSpLocks/>
              </xdr:cNvGrpSpPr>
            </xdr:nvGrpSpPr>
            <xdr:grpSpPr bwMode="auto">
              <a:xfrm rot="5400000">
                <a:off x="4139512" y="6654178"/>
                <a:ext cx="1133475" cy="1388750"/>
                <a:chOff x="4365454" y="8448663"/>
                <a:chExt cx="168436" cy="170186"/>
              </a:xfrm>
            </xdr:grpSpPr>
            <xdr:grpSp>
              <xdr:nvGrpSpPr>
                <xdr:cNvPr id="550991" name="Group 160">
                  <a:extLst>
                    <a:ext uri="{FF2B5EF4-FFF2-40B4-BE49-F238E27FC236}">
                      <a16:creationId xmlns:a16="http://schemas.microsoft.com/office/drawing/2014/main" id="{DBE2498C-6C77-4C71-B223-093BAF061460}"/>
                    </a:ext>
                  </a:extLst>
                </xdr:cNvPr>
                <xdr:cNvGrpSpPr>
                  <a:grpSpLocks/>
                </xdr:cNvGrpSpPr>
              </xdr:nvGrpSpPr>
              <xdr:grpSpPr bwMode="auto">
                <a:xfrm>
                  <a:off x="4365454" y="8448693"/>
                  <a:ext cx="168436" cy="170156"/>
                  <a:chOff x="967311" y="8948212"/>
                  <a:chExt cx="914400" cy="654044"/>
                </a:xfrm>
              </xdr:grpSpPr>
              <xdr:sp macro="" textlink="">
                <xdr:nvSpPr>
                  <xdr:cNvPr id="439" name="Flowchart: Collate 438">
                    <a:extLst>
                      <a:ext uri="{FF2B5EF4-FFF2-40B4-BE49-F238E27FC236}">
                        <a16:creationId xmlns:a16="http://schemas.microsoft.com/office/drawing/2014/main" id="{8A4EA948-DC0D-4C22-938D-E2D4D3B26677}"/>
                      </a:ext>
                    </a:extLst>
                  </xdr:cNvPr>
                  <xdr:cNvSpPr/>
                </xdr:nvSpPr>
                <xdr:spPr>
                  <a:xfrm rot="5400000">
                    <a:off x="1182281" y="8925526"/>
                    <a:ext cx="461761" cy="891695"/>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40" name="Straight Connector 439">
                    <a:extLst>
                      <a:ext uri="{FF2B5EF4-FFF2-40B4-BE49-F238E27FC236}">
                        <a16:creationId xmlns:a16="http://schemas.microsoft.com/office/drawing/2014/main" id="{AF975D3B-35DC-4EF0-BB96-2828025D6BE6}"/>
                      </a:ext>
                    </a:extLst>
                  </xdr:cNvPr>
                  <xdr:cNvCxnSpPr>
                    <a:stCxn id="438" idx="0"/>
                  </xdr:cNvCxnSpPr>
                </xdr:nvCxnSpPr>
                <xdr:spPr>
                  <a:xfrm rot="5400000" flipH="1" flipV="1">
                    <a:off x="1229515" y="9102015"/>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0992" name="Group 739">
                  <a:extLst>
                    <a:ext uri="{FF2B5EF4-FFF2-40B4-BE49-F238E27FC236}">
                      <a16:creationId xmlns:a16="http://schemas.microsoft.com/office/drawing/2014/main" id="{E04301ED-3843-4AB4-945B-07892B4EB091}"/>
                    </a:ext>
                  </a:extLst>
                </xdr:cNvPr>
                <xdr:cNvGrpSpPr>
                  <a:grpSpLocks/>
                </xdr:cNvGrpSpPr>
              </xdr:nvGrpSpPr>
              <xdr:grpSpPr bwMode="auto">
                <a:xfrm>
                  <a:off x="4409123" y="8448663"/>
                  <a:ext cx="81099" cy="123749"/>
                  <a:chOff x="4409123" y="8448663"/>
                  <a:chExt cx="81099" cy="123749"/>
                </a:xfrm>
              </xdr:grpSpPr>
              <xdr:cxnSp macro="">
                <xdr:nvCxnSpPr>
                  <xdr:cNvPr id="437" name="Straight Connector 436">
                    <a:extLst>
                      <a:ext uri="{FF2B5EF4-FFF2-40B4-BE49-F238E27FC236}">
                        <a16:creationId xmlns:a16="http://schemas.microsoft.com/office/drawing/2014/main" id="{A904BB4A-5028-44E4-BCA4-CEE9966D0638}"/>
                      </a:ext>
                    </a:extLst>
                  </xdr:cNvPr>
                  <xdr:cNvCxnSpPr/>
                </xdr:nvCxnSpPr>
                <xdr:spPr>
                  <a:xfrm flipV="1">
                    <a:off x="4409255" y="8448663"/>
                    <a:ext cx="766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8" name="Oval 437">
                    <a:extLst>
                      <a:ext uri="{FF2B5EF4-FFF2-40B4-BE49-F238E27FC236}">
                        <a16:creationId xmlns:a16="http://schemas.microsoft.com/office/drawing/2014/main" id="{3B5DD7E7-3C80-4409-ABD3-D2268D9683B9}"/>
                      </a:ext>
                    </a:extLst>
                  </xdr:cNvPr>
                  <xdr:cNvSpPr/>
                </xdr:nvSpPr>
                <xdr:spPr>
                  <a:xfrm>
                    <a:off x="4431156" y="8528751"/>
                    <a:ext cx="32851"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32" name="Straight Connector 431">
              <a:extLst>
                <a:ext uri="{FF2B5EF4-FFF2-40B4-BE49-F238E27FC236}">
                  <a16:creationId xmlns:a16="http://schemas.microsoft.com/office/drawing/2014/main" id="{2D5F770B-8284-46FF-A8FF-3FA7CA8425EB}"/>
                </a:ext>
              </a:extLst>
            </xdr:cNvPr>
            <xdr:cNvCxnSpPr/>
          </xdr:nvCxnSpPr>
          <xdr:spPr>
            <a:xfrm rot="10800000" flipV="1">
              <a:off x="4511538" y="7399056"/>
              <a:ext cx="5851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30" name="Straight Connector 429">
            <a:extLst>
              <a:ext uri="{FF2B5EF4-FFF2-40B4-BE49-F238E27FC236}">
                <a16:creationId xmlns:a16="http://schemas.microsoft.com/office/drawing/2014/main" id="{C610D10D-7C2B-4B7A-AFDA-927CDA2CFDC7}"/>
              </a:ext>
            </a:extLst>
          </xdr:cNvPr>
          <xdr:cNvCxnSpPr/>
        </xdr:nvCxnSpPr>
        <xdr:spPr>
          <a:xfrm rot="10800000" flipV="1">
            <a:off x="4511535" y="7777886"/>
            <a:ext cx="5851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85</xdr:col>
      <xdr:colOff>95250</xdr:colOff>
      <xdr:row>24</xdr:row>
      <xdr:rowOff>114300</xdr:rowOff>
    </xdr:from>
    <xdr:to>
      <xdr:col>88</xdr:col>
      <xdr:colOff>19050</xdr:colOff>
      <xdr:row>26</xdr:row>
      <xdr:rowOff>28575</xdr:rowOff>
    </xdr:to>
    <xdr:grpSp>
      <xdr:nvGrpSpPr>
        <xdr:cNvPr id="543734" name="Group 440">
          <a:extLst>
            <a:ext uri="{FF2B5EF4-FFF2-40B4-BE49-F238E27FC236}">
              <a16:creationId xmlns:a16="http://schemas.microsoft.com/office/drawing/2014/main" id="{066AFF00-15F5-479B-924B-962BB401E9D1}"/>
            </a:ext>
          </a:extLst>
        </xdr:cNvPr>
        <xdr:cNvGrpSpPr>
          <a:grpSpLocks/>
        </xdr:cNvGrpSpPr>
      </xdr:nvGrpSpPr>
      <xdr:grpSpPr bwMode="auto">
        <a:xfrm>
          <a:off x="9810750" y="3086100"/>
          <a:ext cx="266700" cy="161925"/>
          <a:chOff x="3633777" y="7067583"/>
          <a:chExt cx="1638482" cy="805010"/>
        </a:xfrm>
      </xdr:grpSpPr>
      <xdr:grpSp>
        <xdr:nvGrpSpPr>
          <xdr:cNvPr id="550973" name="Group 352">
            <a:extLst>
              <a:ext uri="{FF2B5EF4-FFF2-40B4-BE49-F238E27FC236}">
                <a16:creationId xmlns:a16="http://schemas.microsoft.com/office/drawing/2014/main" id="{671A8562-4082-406D-9377-AD10ABA35C41}"/>
              </a:ext>
            </a:extLst>
          </xdr:cNvPr>
          <xdr:cNvGrpSpPr>
            <a:grpSpLocks/>
          </xdr:cNvGrpSpPr>
        </xdr:nvGrpSpPr>
        <xdr:grpSpPr bwMode="auto">
          <a:xfrm>
            <a:off x="3633779" y="7067581"/>
            <a:ext cx="1638478" cy="805010"/>
            <a:chOff x="3633779" y="7067581"/>
            <a:chExt cx="1638478" cy="805010"/>
          </a:xfrm>
        </xdr:grpSpPr>
        <xdr:grpSp>
          <xdr:nvGrpSpPr>
            <xdr:cNvPr id="550975" name="Group 750">
              <a:extLst>
                <a:ext uri="{FF2B5EF4-FFF2-40B4-BE49-F238E27FC236}">
                  <a16:creationId xmlns:a16="http://schemas.microsoft.com/office/drawing/2014/main" id="{B177B5F0-0B05-4CF3-9B14-5A8B98414F00}"/>
                </a:ext>
              </a:extLst>
            </xdr:cNvPr>
            <xdr:cNvGrpSpPr>
              <a:grpSpLocks/>
            </xdr:cNvGrpSpPr>
          </xdr:nvGrpSpPr>
          <xdr:grpSpPr bwMode="auto">
            <a:xfrm rot="-5400000">
              <a:off x="4050513" y="6650847"/>
              <a:ext cx="805010" cy="1638478"/>
              <a:chOff x="4011875" y="6781815"/>
              <a:chExt cx="1388750" cy="2063270"/>
            </a:xfrm>
          </xdr:grpSpPr>
          <xdr:sp macro="" textlink="">
            <xdr:nvSpPr>
              <xdr:cNvPr id="446" name="Rectangle 445">
                <a:extLst>
                  <a:ext uri="{FF2B5EF4-FFF2-40B4-BE49-F238E27FC236}">
                    <a16:creationId xmlns:a16="http://schemas.microsoft.com/office/drawing/2014/main" id="{DAC61DF7-8962-4EAA-A120-30094D1034CA}"/>
                  </a:ext>
                </a:extLst>
              </xdr:cNvPr>
              <xdr:cNvSpPr/>
            </xdr:nvSpPr>
            <xdr:spPr>
              <a:xfrm>
                <a:off x="3276654" y="8402962"/>
                <a:ext cx="653529" cy="44213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50978" name="Group 740">
                <a:extLst>
                  <a:ext uri="{FF2B5EF4-FFF2-40B4-BE49-F238E27FC236}">
                    <a16:creationId xmlns:a16="http://schemas.microsoft.com/office/drawing/2014/main" id="{F795AECD-DA34-4D3E-BB65-B14A25B98BFC}"/>
                  </a:ext>
                </a:extLst>
              </xdr:cNvPr>
              <xdr:cNvGrpSpPr>
                <a:grpSpLocks/>
              </xdr:cNvGrpSpPr>
            </xdr:nvGrpSpPr>
            <xdr:grpSpPr bwMode="auto">
              <a:xfrm rot="5400000">
                <a:off x="4139512" y="6654178"/>
                <a:ext cx="1133475" cy="1388750"/>
                <a:chOff x="4365454" y="8448663"/>
                <a:chExt cx="168436" cy="170186"/>
              </a:xfrm>
            </xdr:grpSpPr>
            <xdr:grpSp>
              <xdr:nvGrpSpPr>
                <xdr:cNvPr id="550979" name="Group 160">
                  <a:extLst>
                    <a:ext uri="{FF2B5EF4-FFF2-40B4-BE49-F238E27FC236}">
                      <a16:creationId xmlns:a16="http://schemas.microsoft.com/office/drawing/2014/main" id="{FEEAEB44-169E-44AC-BBA7-BEAB054C445C}"/>
                    </a:ext>
                  </a:extLst>
                </xdr:cNvPr>
                <xdr:cNvGrpSpPr>
                  <a:grpSpLocks/>
                </xdr:cNvGrpSpPr>
              </xdr:nvGrpSpPr>
              <xdr:grpSpPr bwMode="auto">
                <a:xfrm>
                  <a:off x="4365454" y="8448693"/>
                  <a:ext cx="168436" cy="170156"/>
                  <a:chOff x="967311" y="8948212"/>
                  <a:chExt cx="914400" cy="654044"/>
                </a:xfrm>
              </xdr:grpSpPr>
              <xdr:sp macro="" textlink="">
                <xdr:nvSpPr>
                  <xdr:cNvPr id="452" name="Flowchart: Collate 451">
                    <a:extLst>
                      <a:ext uri="{FF2B5EF4-FFF2-40B4-BE49-F238E27FC236}">
                        <a16:creationId xmlns:a16="http://schemas.microsoft.com/office/drawing/2014/main" id="{2E49F31E-D3C3-4A64-B8BF-0EA4D2CE8220}"/>
                      </a:ext>
                    </a:extLst>
                  </xdr:cNvPr>
                  <xdr:cNvSpPr/>
                </xdr:nvSpPr>
                <xdr:spPr>
                  <a:xfrm rot="5400000">
                    <a:off x="1182281" y="8925526"/>
                    <a:ext cx="461761" cy="891695"/>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53" name="Straight Connector 452">
                    <a:extLst>
                      <a:ext uri="{FF2B5EF4-FFF2-40B4-BE49-F238E27FC236}">
                        <a16:creationId xmlns:a16="http://schemas.microsoft.com/office/drawing/2014/main" id="{AE7D7177-B3A0-4216-A10F-A2B53F722BC8}"/>
                      </a:ext>
                    </a:extLst>
                  </xdr:cNvPr>
                  <xdr:cNvCxnSpPr>
                    <a:stCxn id="451" idx="0"/>
                  </xdr:cNvCxnSpPr>
                </xdr:nvCxnSpPr>
                <xdr:spPr>
                  <a:xfrm rot="5400000" flipH="1" flipV="1">
                    <a:off x="1229515" y="9102015"/>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0980" name="Group 739">
                  <a:extLst>
                    <a:ext uri="{FF2B5EF4-FFF2-40B4-BE49-F238E27FC236}">
                      <a16:creationId xmlns:a16="http://schemas.microsoft.com/office/drawing/2014/main" id="{3BC344B0-310D-4AA9-B5F2-DACC3C9C6D23}"/>
                    </a:ext>
                  </a:extLst>
                </xdr:cNvPr>
                <xdr:cNvGrpSpPr>
                  <a:grpSpLocks/>
                </xdr:cNvGrpSpPr>
              </xdr:nvGrpSpPr>
              <xdr:grpSpPr bwMode="auto">
                <a:xfrm>
                  <a:off x="4409123" y="8448663"/>
                  <a:ext cx="81099" cy="123749"/>
                  <a:chOff x="4409123" y="8448663"/>
                  <a:chExt cx="81099" cy="123749"/>
                </a:xfrm>
              </xdr:grpSpPr>
              <xdr:cxnSp macro="">
                <xdr:nvCxnSpPr>
                  <xdr:cNvPr id="450" name="Straight Connector 449">
                    <a:extLst>
                      <a:ext uri="{FF2B5EF4-FFF2-40B4-BE49-F238E27FC236}">
                        <a16:creationId xmlns:a16="http://schemas.microsoft.com/office/drawing/2014/main" id="{390A84FB-9A84-4B2A-9BF6-DA24CED10FEC}"/>
                      </a:ext>
                    </a:extLst>
                  </xdr:cNvPr>
                  <xdr:cNvCxnSpPr/>
                </xdr:nvCxnSpPr>
                <xdr:spPr>
                  <a:xfrm flipV="1">
                    <a:off x="4409255" y="8448663"/>
                    <a:ext cx="766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1" name="Oval 450">
                    <a:extLst>
                      <a:ext uri="{FF2B5EF4-FFF2-40B4-BE49-F238E27FC236}">
                        <a16:creationId xmlns:a16="http://schemas.microsoft.com/office/drawing/2014/main" id="{96DB37D2-578B-4D66-B958-0EE398A73B75}"/>
                      </a:ext>
                    </a:extLst>
                  </xdr:cNvPr>
                  <xdr:cNvSpPr/>
                </xdr:nvSpPr>
                <xdr:spPr>
                  <a:xfrm>
                    <a:off x="4431156" y="8528751"/>
                    <a:ext cx="32851"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45" name="Straight Connector 444">
              <a:extLst>
                <a:ext uri="{FF2B5EF4-FFF2-40B4-BE49-F238E27FC236}">
                  <a16:creationId xmlns:a16="http://schemas.microsoft.com/office/drawing/2014/main" id="{F13AF391-23C7-4561-AE90-B5018373ED04}"/>
                </a:ext>
              </a:extLst>
            </xdr:cNvPr>
            <xdr:cNvCxnSpPr/>
          </xdr:nvCxnSpPr>
          <xdr:spPr>
            <a:xfrm rot="10800000" flipV="1">
              <a:off x="4511538" y="7399056"/>
              <a:ext cx="5851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43" name="Straight Connector 442">
            <a:extLst>
              <a:ext uri="{FF2B5EF4-FFF2-40B4-BE49-F238E27FC236}">
                <a16:creationId xmlns:a16="http://schemas.microsoft.com/office/drawing/2014/main" id="{D9587AF2-C7FA-4C9C-A2A0-1332F629610B}"/>
              </a:ext>
            </a:extLst>
          </xdr:cNvPr>
          <xdr:cNvCxnSpPr/>
        </xdr:nvCxnSpPr>
        <xdr:spPr>
          <a:xfrm rot="10800000" flipV="1">
            <a:off x="4511535" y="7777886"/>
            <a:ext cx="5851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67</xdr:col>
      <xdr:colOff>19050</xdr:colOff>
      <xdr:row>13</xdr:row>
      <xdr:rowOff>114300</xdr:rowOff>
    </xdr:from>
    <xdr:to>
      <xdr:col>68</xdr:col>
      <xdr:colOff>66675</xdr:colOff>
      <xdr:row>16</xdr:row>
      <xdr:rowOff>19050</xdr:rowOff>
    </xdr:to>
    <xdr:grpSp>
      <xdr:nvGrpSpPr>
        <xdr:cNvPr id="543735" name="Group 453">
          <a:extLst>
            <a:ext uri="{FF2B5EF4-FFF2-40B4-BE49-F238E27FC236}">
              <a16:creationId xmlns:a16="http://schemas.microsoft.com/office/drawing/2014/main" id="{653D3808-9CF8-4CA1-BFFC-C8D7993F234A}"/>
            </a:ext>
          </a:extLst>
        </xdr:cNvPr>
        <xdr:cNvGrpSpPr>
          <a:grpSpLocks/>
        </xdr:cNvGrpSpPr>
      </xdr:nvGrpSpPr>
      <xdr:grpSpPr bwMode="auto">
        <a:xfrm rot="5400000">
          <a:off x="7620000" y="1781175"/>
          <a:ext cx="276225" cy="161925"/>
          <a:chOff x="3633777" y="7067583"/>
          <a:chExt cx="1638482" cy="805010"/>
        </a:xfrm>
      </xdr:grpSpPr>
      <xdr:grpSp>
        <xdr:nvGrpSpPr>
          <xdr:cNvPr id="550961" name="Group 352">
            <a:extLst>
              <a:ext uri="{FF2B5EF4-FFF2-40B4-BE49-F238E27FC236}">
                <a16:creationId xmlns:a16="http://schemas.microsoft.com/office/drawing/2014/main" id="{2C34194F-8A20-4EA9-9164-E2939B148975}"/>
              </a:ext>
            </a:extLst>
          </xdr:cNvPr>
          <xdr:cNvGrpSpPr>
            <a:grpSpLocks/>
          </xdr:cNvGrpSpPr>
        </xdr:nvGrpSpPr>
        <xdr:grpSpPr bwMode="auto">
          <a:xfrm>
            <a:off x="3633784" y="7067580"/>
            <a:ext cx="1638475" cy="805010"/>
            <a:chOff x="3633784" y="7067580"/>
            <a:chExt cx="1638475" cy="805010"/>
          </a:xfrm>
        </xdr:grpSpPr>
        <xdr:grpSp>
          <xdr:nvGrpSpPr>
            <xdr:cNvPr id="550963" name="Group 750">
              <a:extLst>
                <a:ext uri="{FF2B5EF4-FFF2-40B4-BE49-F238E27FC236}">
                  <a16:creationId xmlns:a16="http://schemas.microsoft.com/office/drawing/2014/main" id="{78BF543C-C0E5-4259-8C53-109E4C71DD71}"/>
                </a:ext>
              </a:extLst>
            </xdr:cNvPr>
            <xdr:cNvGrpSpPr>
              <a:grpSpLocks/>
            </xdr:cNvGrpSpPr>
          </xdr:nvGrpSpPr>
          <xdr:grpSpPr bwMode="auto">
            <a:xfrm rot="-5400000">
              <a:off x="4050517" y="6650847"/>
              <a:ext cx="805010" cy="1638475"/>
              <a:chOff x="4011875" y="6781819"/>
              <a:chExt cx="1388750" cy="2063266"/>
            </a:xfrm>
          </xdr:grpSpPr>
          <xdr:sp macro="" textlink="">
            <xdr:nvSpPr>
              <xdr:cNvPr id="459" name="Rectangle 458">
                <a:extLst>
                  <a:ext uri="{FF2B5EF4-FFF2-40B4-BE49-F238E27FC236}">
                    <a16:creationId xmlns:a16="http://schemas.microsoft.com/office/drawing/2014/main" id="{7AF14856-1DAB-4475-9D79-9739FD9735F3}"/>
                  </a:ext>
                </a:extLst>
              </xdr:cNvPr>
              <xdr:cNvSpPr/>
            </xdr:nvSpPr>
            <xdr:spPr>
              <a:xfrm>
                <a:off x="4256940" y="8418193"/>
                <a:ext cx="571838" cy="42688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50966" name="Group 740">
                <a:extLst>
                  <a:ext uri="{FF2B5EF4-FFF2-40B4-BE49-F238E27FC236}">
                    <a16:creationId xmlns:a16="http://schemas.microsoft.com/office/drawing/2014/main" id="{93378D58-D90F-48A6-80EF-5BD663554CA4}"/>
                  </a:ext>
                </a:extLst>
              </xdr:cNvPr>
              <xdr:cNvGrpSpPr>
                <a:grpSpLocks/>
              </xdr:cNvGrpSpPr>
            </xdr:nvGrpSpPr>
            <xdr:grpSpPr bwMode="auto">
              <a:xfrm rot="5400000">
                <a:off x="4139512" y="6654182"/>
                <a:ext cx="1133475" cy="1388750"/>
                <a:chOff x="4365454" y="8448663"/>
                <a:chExt cx="168436" cy="170186"/>
              </a:xfrm>
            </xdr:grpSpPr>
            <xdr:grpSp>
              <xdr:nvGrpSpPr>
                <xdr:cNvPr id="550967" name="Group 160">
                  <a:extLst>
                    <a:ext uri="{FF2B5EF4-FFF2-40B4-BE49-F238E27FC236}">
                      <a16:creationId xmlns:a16="http://schemas.microsoft.com/office/drawing/2014/main" id="{6A596FD8-934E-42B7-9465-645211FDA1FD}"/>
                    </a:ext>
                  </a:extLst>
                </xdr:cNvPr>
                <xdr:cNvGrpSpPr>
                  <a:grpSpLocks/>
                </xdr:cNvGrpSpPr>
              </xdr:nvGrpSpPr>
              <xdr:grpSpPr bwMode="auto">
                <a:xfrm>
                  <a:off x="4365454" y="8448693"/>
                  <a:ext cx="168436" cy="170156"/>
                  <a:chOff x="967311" y="8948212"/>
                  <a:chExt cx="914400" cy="654044"/>
                </a:xfrm>
              </xdr:grpSpPr>
              <xdr:sp macro="" textlink="">
                <xdr:nvSpPr>
                  <xdr:cNvPr id="465" name="Flowchart: Collate 464">
                    <a:extLst>
                      <a:ext uri="{FF2B5EF4-FFF2-40B4-BE49-F238E27FC236}">
                        <a16:creationId xmlns:a16="http://schemas.microsoft.com/office/drawing/2014/main" id="{3EAE74D8-D56A-474A-AC16-CE801D100FA5}"/>
                      </a:ext>
                    </a:extLst>
                  </xdr:cNvPr>
                  <xdr:cNvSpPr/>
                </xdr:nvSpPr>
                <xdr:spPr>
                  <a:xfrm rot="5400000">
                    <a:off x="1195589" y="7757807"/>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66" name="Straight Connector 465">
                    <a:extLst>
                      <a:ext uri="{FF2B5EF4-FFF2-40B4-BE49-F238E27FC236}">
                        <a16:creationId xmlns:a16="http://schemas.microsoft.com/office/drawing/2014/main" id="{82F70086-5CB4-4CE5-8C86-C5618B46993B}"/>
                      </a:ext>
                    </a:extLst>
                  </xdr:cNvPr>
                  <xdr:cNvCxnSpPr>
                    <a:stCxn id="464" idx="0"/>
                  </xdr:cNvCxnSpPr>
                </xdr:nvCxnSpPr>
                <xdr:spPr>
                  <a:xfrm rot="5400000" flipH="1" flipV="1">
                    <a:off x="1272549" y="7870657"/>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0968" name="Group 739">
                  <a:extLst>
                    <a:ext uri="{FF2B5EF4-FFF2-40B4-BE49-F238E27FC236}">
                      <a16:creationId xmlns:a16="http://schemas.microsoft.com/office/drawing/2014/main" id="{BD2E57A2-EDE3-4BED-925D-F91EDD4DFE88}"/>
                    </a:ext>
                  </a:extLst>
                </xdr:cNvPr>
                <xdr:cNvGrpSpPr>
                  <a:grpSpLocks/>
                </xdr:cNvGrpSpPr>
              </xdr:nvGrpSpPr>
              <xdr:grpSpPr bwMode="auto">
                <a:xfrm>
                  <a:off x="4409123" y="8448663"/>
                  <a:ext cx="81099" cy="123749"/>
                  <a:chOff x="4409123" y="8448663"/>
                  <a:chExt cx="81099" cy="123749"/>
                </a:xfrm>
              </xdr:grpSpPr>
              <xdr:cxnSp macro="">
                <xdr:nvCxnSpPr>
                  <xdr:cNvPr id="463" name="Straight Connector 462">
                    <a:extLst>
                      <a:ext uri="{FF2B5EF4-FFF2-40B4-BE49-F238E27FC236}">
                        <a16:creationId xmlns:a16="http://schemas.microsoft.com/office/drawing/2014/main" id="{84C4C188-6814-4381-A2C5-2DDDA63A63C2}"/>
                      </a:ext>
                    </a:extLst>
                  </xdr:cNvPr>
                  <xdr:cNvCxnSpPr/>
                </xdr:nvCxnSpPr>
                <xdr:spPr>
                  <a:xfrm flipV="1">
                    <a:off x="4397170" y="8238434"/>
                    <a:ext cx="951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64" name="Oval 463">
                    <a:extLst>
                      <a:ext uri="{FF2B5EF4-FFF2-40B4-BE49-F238E27FC236}">
                        <a16:creationId xmlns:a16="http://schemas.microsoft.com/office/drawing/2014/main" id="{2D6597F4-1F55-4EC4-BA9F-322F05552921}"/>
                      </a:ext>
                    </a:extLst>
                  </xdr:cNvPr>
                  <xdr:cNvSpPr/>
                </xdr:nvSpPr>
                <xdr:spPr>
                  <a:xfrm>
                    <a:off x="4428886" y="8278477"/>
                    <a:ext cx="42291" cy="30033"/>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58" name="Straight Connector 457">
              <a:extLst>
                <a:ext uri="{FF2B5EF4-FFF2-40B4-BE49-F238E27FC236}">
                  <a16:creationId xmlns:a16="http://schemas.microsoft.com/office/drawing/2014/main" id="{F51F7D4C-9C8B-4617-97C0-CC4720DDA26A}"/>
                </a:ext>
              </a:extLst>
            </xdr:cNvPr>
            <xdr:cNvCxnSpPr/>
          </xdr:nvCxnSpPr>
          <xdr:spPr>
            <a:xfrm rot="10800000" flipV="1">
              <a:off x="4537765" y="5883744"/>
              <a:ext cx="5649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56" name="Straight Connector 455">
            <a:extLst>
              <a:ext uri="{FF2B5EF4-FFF2-40B4-BE49-F238E27FC236}">
                <a16:creationId xmlns:a16="http://schemas.microsoft.com/office/drawing/2014/main" id="{8C8CA631-1DFF-4F90-9C97-D90DC1536B4E}"/>
              </a:ext>
            </a:extLst>
          </xdr:cNvPr>
          <xdr:cNvCxnSpPr/>
        </xdr:nvCxnSpPr>
        <xdr:spPr>
          <a:xfrm rot="10800000" flipV="1">
            <a:off x="4537767" y="6262573"/>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26</xdr:row>
      <xdr:rowOff>0</xdr:rowOff>
    </xdr:from>
    <xdr:to>
      <xdr:col>59</xdr:col>
      <xdr:colOff>66675</xdr:colOff>
      <xdr:row>49</xdr:row>
      <xdr:rowOff>104775</xdr:rowOff>
    </xdr:to>
    <xdr:grpSp>
      <xdr:nvGrpSpPr>
        <xdr:cNvPr id="543736" name="Group 219">
          <a:extLst>
            <a:ext uri="{FF2B5EF4-FFF2-40B4-BE49-F238E27FC236}">
              <a16:creationId xmlns:a16="http://schemas.microsoft.com/office/drawing/2014/main" id="{65143C52-081B-4DD9-8B91-133A58C8F80E}"/>
            </a:ext>
          </a:extLst>
        </xdr:cNvPr>
        <xdr:cNvGrpSpPr>
          <a:grpSpLocks/>
        </xdr:cNvGrpSpPr>
      </xdr:nvGrpSpPr>
      <xdr:grpSpPr bwMode="auto">
        <a:xfrm>
          <a:off x="3295650" y="3219450"/>
          <a:ext cx="3514725" cy="2952750"/>
          <a:chOff x="2619375" y="12068175"/>
          <a:chExt cx="3514725" cy="2952750"/>
        </a:xfrm>
      </xdr:grpSpPr>
      <xdr:grpSp>
        <xdr:nvGrpSpPr>
          <xdr:cNvPr id="543737" name="Group 403">
            <a:extLst>
              <a:ext uri="{FF2B5EF4-FFF2-40B4-BE49-F238E27FC236}">
                <a16:creationId xmlns:a16="http://schemas.microsoft.com/office/drawing/2014/main" id="{98698798-C00D-44EF-9FBB-EE12A7394C3C}"/>
              </a:ext>
            </a:extLst>
          </xdr:cNvPr>
          <xdr:cNvGrpSpPr>
            <a:grpSpLocks/>
          </xdr:cNvGrpSpPr>
        </xdr:nvGrpSpPr>
        <xdr:grpSpPr bwMode="auto">
          <a:xfrm>
            <a:off x="2619391" y="12068179"/>
            <a:ext cx="3514723" cy="2952749"/>
            <a:chOff x="2754887" y="13677899"/>
            <a:chExt cx="3519314" cy="2947998"/>
          </a:xfrm>
        </xdr:grpSpPr>
        <xdr:grpSp>
          <xdr:nvGrpSpPr>
            <xdr:cNvPr id="550932" name="Group 319">
              <a:extLst>
                <a:ext uri="{FF2B5EF4-FFF2-40B4-BE49-F238E27FC236}">
                  <a16:creationId xmlns:a16="http://schemas.microsoft.com/office/drawing/2014/main" id="{01D4AD38-2720-413F-8A12-129A30207DC8}"/>
                </a:ext>
              </a:extLst>
            </xdr:cNvPr>
            <xdr:cNvGrpSpPr>
              <a:grpSpLocks/>
            </xdr:cNvGrpSpPr>
          </xdr:nvGrpSpPr>
          <xdr:grpSpPr bwMode="auto">
            <a:xfrm rot="5400000">
              <a:off x="3040545" y="13392241"/>
              <a:ext cx="2947998" cy="3519314"/>
              <a:chOff x="778617" y="13494959"/>
              <a:chExt cx="3269508" cy="3519314"/>
            </a:xfrm>
          </xdr:grpSpPr>
          <xdr:sp macro="" textlink="">
            <xdr:nvSpPr>
              <xdr:cNvPr id="395" name="TextBox 394">
                <a:extLst>
                  <a:ext uri="{FF2B5EF4-FFF2-40B4-BE49-F238E27FC236}">
                    <a16:creationId xmlns:a16="http://schemas.microsoft.com/office/drawing/2014/main" id="{8700328B-7EBC-4819-AA2B-BEBA5C883B27}"/>
                  </a:ext>
                </a:extLst>
              </xdr:cNvPr>
              <xdr:cNvSpPr txBox="1"/>
            </xdr:nvSpPr>
            <xdr:spPr>
              <a:xfrm rot="16200000">
                <a:off x="2825022" y="14817876"/>
                <a:ext cx="305198" cy="158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D2</a:t>
                </a:r>
              </a:p>
            </xdr:txBody>
          </xdr:sp>
          <xdr:grpSp>
            <xdr:nvGrpSpPr>
              <xdr:cNvPr id="550935" name="Group 318">
                <a:extLst>
                  <a:ext uri="{FF2B5EF4-FFF2-40B4-BE49-F238E27FC236}">
                    <a16:creationId xmlns:a16="http://schemas.microsoft.com/office/drawing/2014/main" id="{390E6625-4FA2-49F1-B179-035F31650008}"/>
                  </a:ext>
                </a:extLst>
              </xdr:cNvPr>
              <xdr:cNvGrpSpPr>
                <a:grpSpLocks/>
              </xdr:cNvGrpSpPr>
            </xdr:nvGrpSpPr>
            <xdr:grpSpPr bwMode="auto">
              <a:xfrm>
                <a:off x="778617" y="13494959"/>
                <a:ext cx="3269508" cy="3519314"/>
                <a:chOff x="778617" y="13494959"/>
                <a:chExt cx="3269508" cy="3519314"/>
              </a:xfrm>
            </xdr:grpSpPr>
            <xdr:sp macro="" textlink="">
              <xdr:nvSpPr>
                <xdr:cNvPr id="397" name="TextBox 396">
                  <a:extLst>
                    <a:ext uri="{FF2B5EF4-FFF2-40B4-BE49-F238E27FC236}">
                      <a16:creationId xmlns:a16="http://schemas.microsoft.com/office/drawing/2014/main" id="{DFBC3BB5-3373-421F-B328-9ED946F2817A}"/>
                    </a:ext>
                  </a:extLst>
                </xdr:cNvPr>
                <xdr:cNvSpPr txBox="1"/>
              </xdr:nvSpPr>
              <xdr:spPr bwMode="auto">
                <a:xfrm rot="16200000">
                  <a:off x="1501604" y="14635326"/>
                  <a:ext cx="1106343" cy="485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Flensdebietmeter verticaal geplaatst</a:t>
                  </a:r>
                </a:p>
              </xdr:txBody>
            </xdr:sp>
            <xdr:sp macro="" textlink="">
              <xdr:nvSpPr>
                <xdr:cNvPr id="550937" name="Line 331">
                  <a:extLst>
                    <a:ext uri="{FF2B5EF4-FFF2-40B4-BE49-F238E27FC236}">
                      <a16:creationId xmlns:a16="http://schemas.microsoft.com/office/drawing/2014/main" id="{A12371B0-C1A5-49E9-AD54-BD6DE21618AE}"/>
                    </a:ext>
                  </a:extLst>
                </xdr:cNvPr>
                <xdr:cNvSpPr>
                  <a:spLocks noChangeShapeType="1"/>
                </xdr:cNvSpPr>
              </xdr:nvSpPr>
              <xdr:spPr bwMode="auto">
                <a:xfrm flipV="1">
                  <a:off x="3383669" y="14482765"/>
                  <a:ext cx="14778" cy="957843"/>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50938" name="Line 333">
                  <a:extLst>
                    <a:ext uri="{FF2B5EF4-FFF2-40B4-BE49-F238E27FC236}">
                      <a16:creationId xmlns:a16="http://schemas.microsoft.com/office/drawing/2014/main" id="{31429885-7F8C-4510-BB65-E0485E9505E6}"/>
                    </a:ext>
                  </a:extLst>
                </xdr:cNvPr>
                <xdr:cNvSpPr>
                  <a:spLocks noChangeShapeType="1"/>
                </xdr:cNvSpPr>
              </xdr:nvSpPr>
              <xdr:spPr bwMode="auto">
                <a:xfrm>
                  <a:off x="1815097" y="15452240"/>
                  <a:ext cx="191205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4" name="TextBox 403">
                  <a:extLst>
                    <a:ext uri="{FF2B5EF4-FFF2-40B4-BE49-F238E27FC236}">
                      <a16:creationId xmlns:a16="http://schemas.microsoft.com/office/drawing/2014/main" id="{2E958B8C-819F-40BE-B00A-D3E71815D75C}"/>
                    </a:ext>
                  </a:extLst>
                </xdr:cNvPr>
                <xdr:cNvSpPr txBox="1"/>
              </xdr:nvSpPr>
              <xdr:spPr bwMode="auto">
                <a:xfrm rot="16200000">
                  <a:off x="2376278" y="13828732"/>
                  <a:ext cx="295661"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1"</a:t>
                  </a:r>
                </a:p>
              </xdr:txBody>
            </xdr:sp>
            <xdr:sp macro="" textlink="">
              <xdr:nvSpPr>
                <xdr:cNvPr id="405" name="TextBox 404">
                  <a:extLst>
                    <a:ext uri="{FF2B5EF4-FFF2-40B4-BE49-F238E27FC236}">
                      <a16:creationId xmlns:a16="http://schemas.microsoft.com/office/drawing/2014/main" id="{94BFCD46-4778-46F1-B0BC-7C05CA2666DB}"/>
                    </a:ext>
                  </a:extLst>
                </xdr:cNvPr>
                <xdr:cNvSpPr txBox="1"/>
              </xdr:nvSpPr>
              <xdr:spPr bwMode="auto">
                <a:xfrm rot="16200000">
                  <a:off x="2829791" y="13790582"/>
                  <a:ext cx="295661"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1"</a:t>
                  </a:r>
                </a:p>
              </xdr:txBody>
            </xdr:sp>
            <xdr:sp macro="" textlink="">
              <xdr:nvSpPr>
                <xdr:cNvPr id="550941" name="Oval 245">
                  <a:extLst>
                    <a:ext uri="{FF2B5EF4-FFF2-40B4-BE49-F238E27FC236}">
                      <a16:creationId xmlns:a16="http://schemas.microsoft.com/office/drawing/2014/main" id="{906DC8D9-AC57-4DC1-89A8-7F77CD63A88C}"/>
                    </a:ext>
                  </a:extLst>
                </xdr:cNvPr>
                <xdr:cNvSpPr>
                  <a:spLocks noChangeArrowheads="1"/>
                </xdr:cNvSpPr>
              </xdr:nvSpPr>
              <xdr:spPr bwMode="auto">
                <a:xfrm>
                  <a:off x="778621" y="16621126"/>
                  <a:ext cx="427962" cy="393147"/>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50942" name="Line 267">
                  <a:extLst>
                    <a:ext uri="{FF2B5EF4-FFF2-40B4-BE49-F238E27FC236}">
                      <a16:creationId xmlns:a16="http://schemas.microsoft.com/office/drawing/2014/main" id="{58840EB1-CD2B-4B3B-BB40-72210E20EBB7}"/>
                    </a:ext>
                  </a:extLst>
                </xdr:cNvPr>
                <xdr:cNvSpPr>
                  <a:spLocks noChangeShapeType="1"/>
                </xdr:cNvSpPr>
              </xdr:nvSpPr>
              <xdr:spPr bwMode="auto">
                <a:xfrm flipV="1">
                  <a:off x="778617" y="14330362"/>
                  <a:ext cx="739471" cy="2419353"/>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50943" name="Line 268">
                  <a:extLst>
                    <a:ext uri="{FF2B5EF4-FFF2-40B4-BE49-F238E27FC236}">
                      <a16:creationId xmlns:a16="http://schemas.microsoft.com/office/drawing/2014/main" id="{318195F5-360E-4E6E-9C51-5A7A616C3512}"/>
                    </a:ext>
                  </a:extLst>
                </xdr:cNvPr>
                <xdr:cNvSpPr>
                  <a:spLocks noChangeShapeType="1"/>
                </xdr:cNvSpPr>
              </xdr:nvSpPr>
              <xdr:spPr bwMode="auto">
                <a:xfrm flipV="1">
                  <a:off x="1074405" y="15654336"/>
                  <a:ext cx="2419120" cy="1352553"/>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50944" name="Oval 328">
                  <a:extLst>
                    <a:ext uri="{FF2B5EF4-FFF2-40B4-BE49-F238E27FC236}">
                      <a16:creationId xmlns:a16="http://schemas.microsoft.com/office/drawing/2014/main" id="{116D9F69-4329-4256-8B67-FBE059E7B36D}"/>
                    </a:ext>
                  </a:extLst>
                </xdr:cNvPr>
                <xdr:cNvSpPr>
                  <a:spLocks noChangeArrowheads="1"/>
                </xdr:cNvSpPr>
              </xdr:nvSpPr>
              <xdr:spPr bwMode="auto">
                <a:xfrm>
                  <a:off x="1475058" y="13494959"/>
                  <a:ext cx="2573067" cy="2364166"/>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50945" name="Rectangle 329">
                  <a:extLst>
                    <a:ext uri="{FF2B5EF4-FFF2-40B4-BE49-F238E27FC236}">
                      <a16:creationId xmlns:a16="http://schemas.microsoft.com/office/drawing/2014/main" id="{2EB11E70-8B15-4FE0-AC5B-7755EF300EDC}"/>
                    </a:ext>
                  </a:extLst>
                </xdr:cNvPr>
                <xdr:cNvSpPr>
                  <a:spLocks noChangeArrowheads="1"/>
                </xdr:cNvSpPr>
              </xdr:nvSpPr>
              <xdr:spPr bwMode="auto">
                <a:xfrm>
                  <a:off x="2737757" y="15129901"/>
                  <a:ext cx="57203" cy="326566"/>
                </a:xfrm>
                <a:prstGeom prst="rect">
                  <a:avLst/>
                </a:prstGeom>
                <a:solidFill>
                  <a:srgbClr val="000000"/>
                </a:solidFill>
                <a:ln w="9525">
                  <a:solidFill>
                    <a:srgbClr val="000000"/>
                  </a:solidFill>
                  <a:miter lim="800000"/>
                  <a:headEnd/>
                  <a:tailEnd/>
                </a:ln>
              </xdr:spPr>
            </xdr:sp>
            <xdr:sp macro="" textlink="">
              <xdr:nvSpPr>
                <xdr:cNvPr id="550946" name="Rectangle 330">
                  <a:extLst>
                    <a:ext uri="{FF2B5EF4-FFF2-40B4-BE49-F238E27FC236}">
                      <a16:creationId xmlns:a16="http://schemas.microsoft.com/office/drawing/2014/main" id="{A87F5C61-A423-4EB4-9A85-BD1D1E89FA74}"/>
                    </a:ext>
                  </a:extLst>
                </xdr:cNvPr>
                <xdr:cNvSpPr>
                  <a:spLocks noChangeArrowheads="1"/>
                </xdr:cNvSpPr>
              </xdr:nvSpPr>
              <xdr:spPr bwMode="auto">
                <a:xfrm>
                  <a:off x="2737757" y="14465144"/>
                  <a:ext cx="57203" cy="338191"/>
                </a:xfrm>
                <a:prstGeom prst="rect">
                  <a:avLst/>
                </a:prstGeom>
                <a:solidFill>
                  <a:srgbClr val="000000"/>
                </a:solidFill>
                <a:ln w="9525">
                  <a:solidFill>
                    <a:srgbClr val="000000"/>
                  </a:solidFill>
                  <a:miter lim="800000"/>
                  <a:headEnd/>
                  <a:tailEnd/>
                </a:ln>
              </xdr:spPr>
            </xdr:sp>
            <xdr:sp macro="" textlink="">
              <xdr:nvSpPr>
                <xdr:cNvPr id="550947" name="Line 332">
                  <a:extLst>
                    <a:ext uri="{FF2B5EF4-FFF2-40B4-BE49-F238E27FC236}">
                      <a16:creationId xmlns:a16="http://schemas.microsoft.com/office/drawing/2014/main" id="{2EEBE8A3-954F-48D4-B0D2-FA0722A4FE42}"/>
                    </a:ext>
                  </a:extLst>
                </xdr:cNvPr>
                <xdr:cNvSpPr>
                  <a:spLocks noChangeShapeType="1"/>
                </xdr:cNvSpPr>
              </xdr:nvSpPr>
              <xdr:spPr bwMode="auto">
                <a:xfrm flipH="1" flipV="1">
                  <a:off x="3129072" y="14797087"/>
                  <a:ext cx="5542" cy="332813"/>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50948" name="Line 336">
                  <a:extLst>
                    <a:ext uri="{FF2B5EF4-FFF2-40B4-BE49-F238E27FC236}">
                      <a16:creationId xmlns:a16="http://schemas.microsoft.com/office/drawing/2014/main" id="{A5D8D250-0967-488D-B77B-1863582F331B}"/>
                    </a:ext>
                  </a:extLst>
                </xdr:cNvPr>
                <xdr:cNvSpPr>
                  <a:spLocks noChangeShapeType="1"/>
                </xdr:cNvSpPr>
              </xdr:nvSpPr>
              <xdr:spPr bwMode="auto">
                <a:xfrm>
                  <a:off x="1475833" y="14463715"/>
                  <a:ext cx="255644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0949" name="Line 341">
                  <a:extLst>
                    <a:ext uri="{FF2B5EF4-FFF2-40B4-BE49-F238E27FC236}">
                      <a16:creationId xmlns:a16="http://schemas.microsoft.com/office/drawing/2014/main" id="{1A2537AA-A3B2-4688-B70F-E1F1821D8A07}"/>
                    </a:ext>
                  </a:extLst>
                </xdr:cNvPr>
                <xdr:cNvSpPr>
                  <a:spLocks noChangeShapeType="1"/>
                </xdr:cNvSpPr>
              </xdr:nvSpPr>
              <xdr:spPr bwMode="auto">
                <a:xfrm flipV="1">
                  <a:off x="2347930" y="13924038"/>
                  <a:ext cx="0" cy="1955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0950" name="Line 342">
                  <a:extLst>
                    <a:ext uri="{FF2B5EF4-FFF2-40B4-BE49-F238E27FC236}">
                      <a16:creationId xmlns:a16="http://schemas.microsoft.com/office/drawing/2014/main" id="{BE5BEC87-C240-4E2E-925B-7FDD9A5CC7F6}"/>
                    </a:ext>
                  </a:extLst>
                </xdr:cNvPr>
                <xdr:cNvSpPr>
                  <a:spLocks noChangeShapeType="1"/>
                </xdr:cNvSpPr>
              </xdr:nvSpPr>
              <xdr:spPr bwMode="auto">
                <a:xfrm flipV="1">
                  <a:off x="3213330" y="13924038"/>
                  <a:ext cx="0" cy="1955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0951" name="Line 343">
                  <a:extLst>
                    <a:ext uri="{FF2B5EF4-FFF2-40B4-BE49-F238E27FC236}">
                      <a16:creationId xmlns:a16="http://schemas.microsoft.com/office/drawing/2014/main" id="{825B6039-00C4-4220-8742-520175E036B0}"/>
                    </a:ext>
                  </a:extLst>
                </xdr:cNvPr>
                <xdr:cNvSpPr>
                  <a:spLocks noChangeShapeType="1"/>
                </xdr:cNvSpPr>
              </xdr:nvSpPr>
              <xdr:spPr bwMode="auto">
                <a:xfrm flipH="1" flipV="1">
                  <a:off x="2737757" y="13924038"/>
                  <a:ext cx="0" cy="4671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0952" name="Line 344">
                  <a:extLst>
                    <a:ext uri="{FF2B5EF4-FFF2-40B4-BE49-F238E27FC236}">
                      <a16:creationId xmlns:a16="http://schemas.microsoft.com/office/drawing/2014/main" id="{1E979C85-6ADF-49F3-A51A-ECF7BADD5262}"/>
                    </a:ext>
                  </a:extLst>
                </xdr:cNvPr>
                <xdr:cNvSpPr>
                  <a:spLocks noChangeShapeType="1"/>
                </xdr:cNvSpPr>
              </xdr:nvSpPr>
              <xdr:spPr bwMode="auto">
                <a:xfrm flipV="1">
                  <a:off x="2794960" y="13920789"/>
                  <a:ext cx="11912" cy="470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0953" name="Line 345">
                  <a:extLst>
                    <a:ext uri="{FF2B5EF4-FFF2-40B4-BE49-F238E27FC236}">
                      <a16:creationId xmlns:a16="http://schemas.microsoft.com/office/drawing/2014/main" id="{D6BAF58F-C907-4F67-9CC2-FE16A2149214}"/>
                    </a:ext>
                  </a:extLst>
                </xdr:cNvPr>
                <xdr:cNvSpPr>
                  <a:spLocks noChangeShapeType="1"/>
                </xdr:cNvSpPr>
              </xdr:nvSpPr>
              <xdr:spPr bwMode="auto">
                <a:xfrm>
                  <a:off x="2347930" y="13978995"/>
                  <a:ext cx="399361"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550954" name="Line 346">
                  <a:extLst>
                    <a:ext uri="{FF2B5EF4-FFF2-40B4-BE49-F238E27FC236}">
                      <a16:creationId xmlns:a16="http://schemas.microsoft.com/office/drawing/2014/main" id="{B9C7F184-8736-49C9-BD17-B52E35A465CE}"/>
                    </a:ext>
                  </a:extLst>
                </xdr:cNvPr>
                <xdr:cNvSpPr>
                  <a:spLocks noChangeShapeType="1"/>
                </xdr:cNvSpPr>
              </xdr:nvSpPr>
              <xdr:spPr bwMode="auto">
                <a:xfrm>
                  <a:off x="2804494" y="13988506"/>
                  <a:ext cx="399361"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550955" name="Line 347">
                  <a:extLst>
                    <a:ext uri="{FF2B5EF4-FFF2-40B4-BE49-F238E27FC236}">
                      <a16:creationId xmlns:a16="http://schemas.microsoft.com/office/drawing/2014/main" id="{61A04704-FB47-4225-8462-7C6388E5AC65}"/>
                    </a:ext>
                  </a:extLst>
                </xdr:cNvPr>
                <xdr:cNvSpPr>
                  <a:spLocks noChangeShapeType="1"/>
                </xdr:cNvSpPr>
              </xdr:nvSpPr>
              <xdr:spPr bwMode="auto">
                <a:xfrm>
                  <a:off x="2821561" y="15129901"/>
                  <a:ext cx="376174" cy="5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0956" name="Line 348">
                  <a:extLst>
                    <a:ext uri="{FF2B5EF4-FFF2-40B4-BE49-F238E27FC236}">
                      <a16:creationId xmlns:a16="http://schemas.microsoft.com/office/drawing/2014/main" id="{4F44248E-BF99-4327-A022-815A367A671A}"/>
                    </a:ext>
                  </a:extLst>
                </xdr:cNvPr>
                <xdr:cNvSpPr>
                  <a:spLocks noChangeShapeType="1"/>
                </xdr:cNvSpPr>
              </xdr:nvSpPr>
              <xdr:spPr bwMode="auto">
                <a:xfrm flipV="1">
                  <a:off x="2817436" y="14806612"/>
                  <a:ext cx="411992" cy="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1" name="Oval 367">
                  <a:extLst>
                    <a:ext uri="{FF2B5EF4-FFF2-40B4-BE49-F238E27FC236}">
                      <a16:creationId xmlns:a16="http://schemas.microsoft.com/office/drawing/2014/main" id="{D83F494A-0533-413E-BFC9-2338ED05429A}"/>
                    </a:ext>
                  </a:extLst>
                </xdr:cNvPr>
                <xdr:cNvSpPr>
                  <a:spLocks noChangeArrowheads="1"/>
                </xdr:cNvSpPr>
              </xdr:nvSpPr>
              <xdr:spPr bwMode="auto">
                <a:xfrm>
                  <a:off x="1864933" y="13523585"/>
                  <a:ext cx="232030" cy="22889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sp macro="" textlink="">
              <xdr:nvSpPr>
                <xdr:cNvPr id="550958" name="Line 368">
                  <a:extLst>
                    <a:ext uri="{FF2B5EF4-FFF2-40B4-BE49-F238E27FC236}">
                      <a16:creationId xmlns:a16="http://schemas.microsoft.com/office/drawing/2014/main" id="{03E0FCD9-E0CF-47D0-9D2D-BAE41851A04A}"/>
                    </a:ext>
                  </a:extLst>
                </xdr:cNvPr>
                <xdr:cNvSpPr>
                  <a:spLocks noChangeShapeType="1"/>
                </xdr:cNvSpPr>
              </xdr:nvSpPr>
              <xdr:spPr bwMode="auto">
                <a:xfrm flipH="1" flipV="1">
                  <a:off x="2095812" y="13952573"/>
                  <a:ext cx="191075" cy="2677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0959" name="Line 369">
                  <a:extLst>
                    <a:ext uri="{FF2B5EF4-FFF2-40B4-BE49-F238E27FC236}">
                      <a16:creationId xmlns:a16="http://schemas.microsoft.com/office/drawing/2014/main" id="{E96D79D8-10F1-447C-9441-13346C038C43}"/>
                    </a:ext>
                  </a:extLst>
                </xdr:cNvPr>
                <xdr:cNvSpPr>
                  <a:spLocks noChangeShapeType="1"/>
                </xdr:cNvSpPr>
              </xdr:nvSpPr>
              <xdr:spPr bwMode="auto">
                <a:xfrm>
                  <a:off x="2095816" y="13952573"/>
                  <a:ext cx="1000967" cy="2571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7" name="TextBox 446">
                  <a:extLst>
                    <a:ext uri="{FF2B5EF4-FFF2-40B4-BE49-F238E27FC236}">
                      <a16:creationId xmlns:a16="http://schemas.microsoft.com/office/drawing/2014/main" id="{091348F8-DF33-444E-8720-626DD7562A04}"/>
                    </a:ext>
                  </a:extLst>
                </xdr:cNvPr>
                <xdr:cNvSpPr txBox="1"/>
              </xdr:nvSpPr>
              <xdr:spPr>
                <a:xfrm rot="16200000">
                  <a:off x="3351631" y="14668027"/>
                  <a:ext cx="391035"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D1</a:t>
                  </a:r>
                </a:p>
              </xdr:txBody>
            </xdr:sp>
          </xdr:grpSp>
        </xdr:grpSp>
        <xdr:sp macro="" textlink="">
          <xdr:nvSpPr>
            <xdr:cNvPr id="550933" name="Rectangle 89">
              <a:extLst>
                <a:ext uri="{FF2B5EF4-FFF2-40B4-BE49-F238E27FC236}">
                  <a16:creationId xmlns:a16="http://schemas.microsoft.com/office/drawing/2014/main" id="{05EF02FE-50B6-44F9-9AE0-89E972F30F05}"/>
                </a:ext>
              </a:extLst>
            </xdr:cNvPr>
            <xdr:cNvSpPr>
              <a:spLocks noChangeArrowheads="1"/>
            </xdr:cNvSpPr>
          </xdr:nvSpPr>
          <xdr:spPr bwMode="auto">
            <a:xfrm>
              <a:off x="2790825" y="13839825"/>
              <a:ext cx="323850" cy="85725"/>
            </a:xfrm>
            <a:prstGeom prst="rect">
              <a:avLst/>
            </a:prstGeom>
            <a:solidFill>
              <a:srgbClr val="FFFFFF"/>
            </a:solidFill>
            <a:ln w="9525">
              <a:solidFill>
                <a:srgbClr val="000000"/>
              </a:solidFill>
              <a:miter lim="800000"/>
              <a:headEnd/>
              <a:tailEnd/>
            </a:ln>
          </xdr:spPr>
        </xdr:sp>
      </xdr:grpSp>
      <xdr:grpSp>
        <xdr:nvGrpSpPr>
          <xdr:cNvPr id="543738" name="Group 367">
            <a:extLst>
              <a:ext uri="{FF2B5EF4-FFF2-40B4-BE49-F238E27FC236}">
                <a16:creationId xmlns:a16="http://schemas.microsoft.com/office/drawing/2014/main" id="{9C89F3E9-2A0B-4228-B7EB-7C775933F585}"/>
              </a:ext>
            </a:extLst>
          </xdr:cNvPr>
          <xdr:cNvGrpSpPr>
            <a:grpSpLocks/>
          </xdr:cNvGrpSpPr>
        </xdr:nvGrpSpPr>
        <xdr:grpSpPr bwMode="auto">
          <a:xfrm>
            <a:off x="5124450" y="13382627"/>
            <a:ext cx="266702" cy="161932"/>
            <a:chOff x="2881320" y="7067548"/>
            <a:chExt cx="1632398" cy="804599"/>
          </a:xfrm>
        </xdr:grpSpPr>
        <xdr:grpSp>
          <xdr:nvGrpSpPr>
            <xdr:cNvPr id="550920" name="Group 352">
              <a:extLst>
                <a:ext uri="{FF2B5EF4-FFF2-40B4-BE49-F238E27FC236}">
                  <a16:creationId xmlns:a16="http://schemas.microsoft.com/office/drawing/2014/main" id="{5171B7CD-F60A-4C0C-83A2-AACA8F8005D5}"/>
                </a:ext>
              </a:extLst>
            </xdr:cNvPr>
            <xdr:cNvGrpSpPr>
              <a:grpSpLocks/>
            </xdr:cNvGrpSpPr>
          </xdr:nvGrpSpPr>
          <xdr:grpSpPr bwMode="auto">
            <a:xfrm>
              <a:off x="2881320" y="7067548"/>
              <a:ext cx="1632398" cy="804599"/>
              <a:chOff x="2881320" y="7067548"/>
              <a:chExt cx="1632398" cy="804599"/>
            </a:xfrm>
          </xdr:grpSpPr>
          <xdr:grpSp>
            <xdr:nvGrpSpPr>
              <xdr:cNvPr id="550922" name="Group 750">
                <a:extLst>
                  <a:ext uri="{FF2B5EF4-FFF2-40B4-BE49-F238E27FC236}">
                    <a16:creationId xmlns:a16="http://schemas.microsoft.com/office/drawing/2014/main" id="{7C7171C4-1C75-4738-B6AA-93EA71B190ED}"/>
                  </a:ext>
                </a:extLst>
              </xdr:cNvPr>
              <xdr:cNvGrpSpPr>
                <a:grpSpLocks/>
              </xdr:cNvGrpSpPr>
            </xdr:nvGrpSpPr>
            <xdr:grpSpPr bwMode="auto">
              <a:xfrm rot="-5400000">
                <a:off x="3295219" y="6653649"/>
                <a:ext cx="804599" cy="1632398"/>
                <a:chOff x="4012635" y="5834267"/>
                <a:chExt cx="1388041" cy="2055613"/>
              </a:xfrm>
            </xdr:grpSpPr>
            <xdr:sp macro="" textlink="">
              <xdr:nvSpPr>
                <xdr:cNvPr id="379" name="Rectangle 378">
                  <a:extLst>
                    <a:ext uri="{FF2B5EF4-FFF2-40B4-BE49-F238E27FC236}">
                      <a16:creationId xmlns:a16="http://schemas.microsoft.com/office/drawing/2014/main" id="{8509379E-E6A5-4289-901C-BA7E96FF6D3F}"/>
                    </a:ext>
                  </a:extLst>
                </xdr:cNvPr>
                <xdr:cNvSpPr/>
              </xdr:nvSpPr>
              <xdr:spPr>
                <a:xfrm>
                  <a:off x="4012712" y="5834267"/>
                  <a:ext cx="734813" cy="3670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50925" name="Group 740">
                  <a:extLst>
                    <a:ext uri="{FF2B5EF4-FFF2-40B4-BE49-F238E27FC236}">
                      <a16:creationId xmlns:a16="http://schemas.microsoft.com/office/drawing/2014/main" id="{3042E32E-05B2-4EAC-8015-E146E7CE2319}"/>
                    </a:ext>
                  </a:extLst>
                </xdr:cNvPr>
                <xdr:cNvGrpSpPr>
                  <a:grpSpLocks/>
                </xdr:cNvGrpSpPr>
              </xdr:nvGrpSpPr>
              <xdr:grpSpPr bwMode="auto">
                <a:xfrm rot="5400000">
                  <a:off x="4156049" y="6645252"/>
                  <a:ext cx="1101214" cy="1388041"/>
                  <a:chOff x="4366471" y="8448651"/>
                  <a:chExt cx="163642" cy="170099"/>
                </a:xfrm>
              </xdr:grpSpPr>
              <xdr:grpSp>
                <xdr:nvGrpSpPr>
                  <xdr:cNvPr id="550926" name="Group 160">
                    <a:extLst>
                      <a:ext uri="{FF2B5EF4-FFF2-40B4-BE49-F238E27FC236}">
                        <a16:creationId xmlns:a16="http://schemas.microsoft.com/office/drawing/2014/main" id="{34200E6C-3C8D-4457-908C-68B21C92F9D5}"/>
                      </a:ext>
                    </a:extLst>
                  </xdr:cNvPr>
                  <xdr:cNvGrpSpPr>
                    <a:grpSpLocks/>
                  </xdr:cNvGrpSpPr>
                </xdr:nvGrpSpPr>
                <xdr:grpSpPr bwMode="auto">
                  <a:xfrm>
                    <a:off x="4366471" y="8448658"/>
                    <a:ext cx="163642" cy="170092"/>
                    <a:chOff x="972829" y="8948050"/>
                    <a:chExt cx="888372" cy="653796"/>
                  </a:xfrm>
                </xdr:grpSpPr>
                <xdr:sp macro="" textlink="">
                  <xdr:nvSpPr>
                    <xdr:cNvPr id="391" name="Flowchart: Collate 390">
                      <a:extLst>
                        <a:ext uri="{FF2B5EF4-FFF2-40B4-BE49-F238E27FC236}">
                          <a16:creationId xmlns:a16="http://schemas.microsoft.com/office/drawing/2014/main" id="{09414AE7-FB5E-486E-92AD-A1C544FCCB5A}"/>
                        </a:ext>
                      </a:extLst>
                    </xdr:cNvPr>
                    <xdr:cNvSpPr/>
                  </xdr:nvSpPr>
                  <xdr:spPr>
                    <a:xfrm rot="5400000">
                      <a:off x="1137406" y="8916491"/>
                      <a:ext cx="499962" cy="947597"/>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92" name="Straight Connector 391">
                      <a:extLst>
                        <a:ext uri="{FF2B5EF4-FFF2-40B4-BE49-F238E27FC236}">
                          <a16:creationId xmlns:a16="http://schemas.microsoft.com/office/drawing/2014/main" id="{2B82C2D2-27B7-4A46-9994-31BCDC0BCF38}"/>
                        </a:ext>
                      </a:extLst>
                    </xdr:cNvPr>
                    <xdr:cNvCxnSpPr>
                      <a:stCxn id="390" idx="0"/>
                    </xdr:cNvCxnSpPr>
                  </xdr:nvCxnSpPr>
                  <xdr:spPr>
                    <a:xfrm rot="5400000" flipH="1" flipV="1">
                      <a:off x="1233556" y="9101848"/>
                      <a:ext cx="3076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0927" name="Group 739">
                    <a:extLst>
                      <a:ext uri="{FF2B5EF4-FFF2-40B4-BE49-F238E27FC236}">
                        <a16:creationId xmlns:a16="http://schemas.microsoft.com/office/drawing/2014/main" id="{19E421A8-DD6E-4701-99AE-451987847CF4}"/>
                      </a:ext>
                    </a:extLst>
                  </xdr:cNvPr>
                  <xdr:cNvGrpSpPr>
                    <a:grpSpLocks/>
                  </xdr:cNvGrpSpPr>
                </xdr:nvGrpSpPr>
                <xdr:grpSpPr bwMode="auto">
                  <a:xfrm>
                    <a:off x="4410108" y="8448651"/>
                    <a:ext cx="76366" cy="120064"/>
                    <a:chOff x="4410108" y="8448651"/>
                    <a:chExt cx="76366" cy="120064"/>
                  </a:xfrm>
                </xdr:grpSpPr>
                <xdr:cxnSp macro="">
                  <xdr:nvCxnSpPr>
                    <xdr:cNvPr id="389" name="Straight Connector 388">
                      <a:extLst>
                        <a:ext uri="{FF2B5EF4-FFF2-40B4-BE49-F238E27FC236}">
                          <a16:creationId xmlns:a16="http://schemas.microsoft.com/office/drawing/2014/main" id="{F2D5053E-DDD0-4F26-ADC0-8C7181152F62}"/>
                        </a:ext>
                      </a:extLst>
                    </xdr:cNvPr>
                    <xdr:cNvCxnSpPr/>
                  </xdr:nvCxnSpPr>
                  <xdr:spPr>
                    <a:xfrm flipV="1">
                      <a:off x="4399197" y="8448649"/>
                      <a:ext cx="87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0" name="Oval 389">
                      <a:extLst>
                        <a:ext uri="{FF2B5EF4-FFF2-40B4-BE49-F238E27FC236}">
                          <a16:creationId xmlns:a16="http://schemas.microsoft.com/office/drawing/2014/main" id="{4A864A81-51F4-4B79-9541-34999FF37913}"/>
                        </a:ext>
                      </a:extLst>
                    </xdr:cNvPr>
                    <xdr:cNvSpPr/>
                  </xdr:nvSpPr>
                  <xdr:spPr>
                    <a:xfrm>
                      <a:off x="4421016" y="8528692"/>
                      <a:ext cx="32728" cy="40022"/>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77" name="Straight Connector 376">
                <a:extLst>
                  <a:ext uri="{FF2B5EF4-FFF2-40B4-BE49-F238E27FC236}">
                    <a16:creationId xmlns:a16="http://schemas.microsoft.com/office/drawing/2014/main" id="{D17F9894-39FE-4FD6-BFE8-7348ECC2DE89}"/>
                  </a:ext>
                </a:extLst>
              </xdr:cNvPr>
              <xdr:cNvCxnSpPr/>
            </xdr:nvCxnSpPr>
            <xdr:spPr>
              <a:xfrm rot="10800000" flipV="1">
                <a:off x="3056218" y="7351502"/>
                <a:ext cx="5829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0" name="Straight Connector 369">
              <a:extLst>
                <a:ext uri="{FF2B5EF4-FFF2-40B4-BE49-F238E27FC236}">
                  <a16:creationId xmlns:a16="http://schemas.microsoft.com/office/drawing/2014/main" id="{C307A832-31E3-4F6B-AC92-BB09B443CF16}"/>
                </a:ext>
              </a:extLst>
            </xdr:cNvPr>
            <xdr:cNvCxnSpPr/>
          </xdr:nvCxnSpPr>
          <xdr:spPr>
            <a:xfrm rot="10800000" flipV="1">
              <a:off x="3056218" y="7777448"/>
              <a:ext cx="5829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43739" name="Group 380">
            <a:extLst>
              <a:ext uri="{FF2B5EF4-FFF2-40B4-BE49-F238E27FC236}">
                <a16:creationId xmlns:a16="http://schemas.microsoft.com/office/drawing/2014/main" id="{85862E02-E78E-415A-B649-2CBEE6845C69}"/>
              </a:ext>
            </a:extLst>
          </xdr:cNvPr>
          <xdr:cNvGrpSpPr>
            <a:grpSpLocks/>
          </xdr:cNvGrpSpPr>
        </xdr:nvGrpSpPr>
        <xdr:grpSpPr bwMode="auto">
          <a:xfrm>
            <a:off x="5133980" y="14173203"/>
            <a:ext cx="266704" cy="161932"/>
            <a:chOff x="2881327" y="7067551"/>
            <a:chExt cx="1632396" cy="804599"/>
          </a:xfrm>
        </xdr:grpSpPr>
        <xdr:grpSp>
          <xdr:nvGrpSpPr>
            <xdr:cNvPr id="543740" name="Group 352">
              <a:extLst>
                <a:ext uri="{FF2B5EF4-FFF2-40B4-BE49-F238E27FC236}">
                  <a16:creationId xmlns:a16="http://schemas.microsoft.com/office/drawing/2014/main" id="{1CB9CC41-5B7F-4996-AB38-3FD0B53F3C59}"/>
                </a:ext>
              </a:extLst>
            </xdr:cNvPr>
            <xdr:cNvGrpSpPr>
              <a:grpSpLocks/>
            </xdr:cNvGrpSpPr>
          </xdr:nvGrpSpPr>
          <xdr:grpSpPr bwMode="auto">
            <a:xfrm>
              <a:off x="2881327" y="7067551"/>
              <a:ext cx="1632396" cy="804599"/>
              <a:chOff x="2881327" y="7067551"/>
              <a:chExt cx="1632396" cy="804599"/>
            </a:xfrm>
          </xdr:grpSpPr>
          <xdr:grpSp>
            <xdr:nvGrpSpPr>
              <xdr:cNvPr id="543742" name="Group 750">
                <a:extLst>
                  <a:ext uri="{FF2B5EF4-FFF2-40B4-BE49-F238E27FC236}">
                    <a16:creationId xmlns:a16="http://schemas.microsoft.com/office/drawing/2014/main" id="{72CA92D5-65A0-4068-940D-D6111901DA98}"/>
                  </a:ext>
                </a:extLst>
              </xdr:cNvPr>
              <xdr:cNvGrpSpPr>
                <a:grpSpLocks/>
              </xdr:cNvGrpSpPr>
            </xdr:nvGrpSpPr>
            <xdr:grpSpPr bwMode="auto">
              <a:xfrm rot="-5400000">
                <a:off x="3295225" y="6653653"/>
                <a:ext cx="804599" cy="1632396"/>
                <a:chOff x="4012627" y="5834275"/>
                <a:chExt cx="1388041" cy="2055609"/>
              </a:xfrm>
            </xdr:grpSpPr>
            <xdr:sp macro="" textlink="">
              <xdr:nvSpPr>
                <xdr:cNvPr id="347" name="Rectangle 346">
                  <a:extLst>
                    <a:ext uri="{FF2B5EF4-FFF2-40B4-BE49-F238E27FC236}">
                      <a16:creationId xmlns:a16="http://schemas.microsoft.com/office/drawing/2014/main" id="{FA77C80F-4CD7-4B0D-B791-A9E9EFEB3574}"/>
                    </a:ext>
                  </a:extLst>
                </xdr:cNvPr>
                <xdr:cNvSpPr/>
              </xdr:nvSpPr>
              <xdr:spPr>
                <a:xfrm>
                  <a:off x="4420938" y="5834233"/>
                  <a:ext cx="571522" cy="4404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50913" name="Group 740">
                  <a:extLst>
                    <a:ext uri="{FF2B5EF4-FFF2-40B4-BE49-F238E27FC236}">
                      <a16:creationId xmlns:a16="http://schemas.microsoft.com/office/drawing/2014/main" id="{2FB0A712-BDB7-4058-8291-D4B70800D417}"/>
                    </a:ext>
                  </a:extLst>
                </xdr:cNvPr>
                <xdr:cNvGrpSpPr>
                  <a:grpSpLocks/>
                </xdr:cNvGrpSpPr>
              </xdr:nvGrpSpPr>
              <xdr:grpSpPr bwMode="auto">
                <a:xfrm rot="5400000">
                  <a:off x="4156041" y="6645256"/>
                  <a:ext cx="1101214" cy="1388041"/>
                  <a:chOff x="4366471" y="8448652"/>
                  <a:chExt cx="163642" cy="170099"/>
                </a:xfrm>
              </xdr:grpSpPr>
              <xdr:grpSp>
                <xdr:nvGrpSpPr>
                  <xdr:cNvPr id="550914" name="Group 160">
                    <a:extLst>
                      <a:ext uri="{FF2B5EF4-FFF2-40B4-BE49-F238E27FC236}">
                        <a16:creationId xmlns:a16="http://schemas.microsoft.com/office/drawing/2014/main" id="{2678D0A7-B875-4473-9A27-D547595DBC70}"/>
                      </a:ext>
                    </a:extLst>
                  </xdr:cNvPr>
                  <xdr:cNvGrpSpPr>
                    <a:grpSpLocks/>
                  </xdr:cNvGrpSpPr>
                </xdr:nvGrpSpPr>
                <xdr:grpSpPr bwMode="auto">
                  <a:xfrm>
                    <a:off x="4366471" y="8448659"/>
                    <a:ext cx="163642" cy="170092"/>
                    <a:chOff x="972829" y="8948054"/>
                    <a:chExt cx="888372" cy="653796"/>
                  </a:xfrm>
                </xdr:grpSpPr>
                <xdr:sp macro="" textlink="">
                  <xdr:nvSpPr>
                    <xdr:cNvPr id="365" name="Flowchart: Collate 364">
                      <a:extLst>
                        <a:ext uri="{FF2B5EF4-FFF2-40B4-BE49-F238E27FC236}">
                          <a16:creationId xmlns:a16="http://schemas.microsoft.com/office/drawing/2014/main" id="{E4228BDB-5053-48CC-8E73-7927EE11BE8E}"/>
                        </a:ext>
                      </a:extLst>
                    </xdr:cNvPr>
                    <xdr:cNvSpPr/>
                  </xdr:nvSpPr>
                  <xdr:spPr>
                    <a:xfrm rot="5400000">
                      <a:off x="1186220" y="8926873"/>
                      <a:ext cx="461503" cy="888366"/>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68" name="Straight Connector 367">
                      <a:extLst>
                        <a:ext uri="{FF2B5EF4-FFF2-40B4-BE49-F238E27FC236}">
                          <a16:creationId xmlns:a16="http://schemas.microsoft.com/office/drawing/2014/main" id="{17B5FA82-34F5-49CE-8504-85BA07E3E1A2}"/>
                        </a:ext>
                      </a:extLst>
                    </xdr:cNvPr>
                    <xdr:cNvCxnSpPr>
                      <a:stCxn id="363" idx="0"/>
                    </xdr:cNvCxnSpPr>
                  </xdr:nvCxnSpPr>
                  <xdr:spPr>
                    <a:xfrm rot="5400000" flipH="1" flipV="1">
                      <a:off x="1233522" y="9101848"/>
                      <a:ext cx="3076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0915" name="Group 739">
                    <a:extLst>
                      <a:ext uri="{FF2B5EF4-FFF2-40B4-BE49-F238E27FC236}">
                        <a16:creationId xmlns:a16="http://schemas.microsoft.com/office/drawing/2014/main" id="{E2C99ED4-7019-41F9-808F-ECC63BEA74C4}"/>
                      </a:ext>
                    </a:extLst>
                  </xdr:cNvPr>
                  <xdr:cNvGrpSpPr>
                    <a:grpSpLocks/>
                  </xdr:cNvGrpSpPr>
                </xdr:nvGrpSpPr>
                <xdr:grpSpPr bwMode="auto">
                  <a:xfrm>
                    <a:off x="4410108" y="8448652"/>
                    <a:ext cx="76366" cy="120064"/>
                    <a:chOff x="4410108" y="8448652"/>
                    <a:chExt cx="76366" cy="120064"/>
                  </a:xfrm>
                </xdr:grpSpPr>
                <xdr:cxnSp macro="">
                  <xdr:nvCxnSpPr>
                    <xdr:cNvPr id="357" name="Straight Connector 356">
                      <a:extLst>
                        <a:ext uri="{FF2B5EF4-FFF2-40B4-BE49-F238E27FC236}">
                          <a16:creationId xmlns:a16="http://schemas.microsoft.com/office/drawing/2014/main" id="{84F0C560-474D-45A7-A8BB-CA780F7C293C}"/>
                        </a:ext>
                      </a:extLst>
                    </xdr:cNvPr>
                    <xdr:cNvCxnSpPr/>
                  </xdr:nvCxnSpPr>
                  <xdr:spPr>
                    <a:xfrm flipV="1">
                      <a:off x="4410100" y="8448649"/>
                      <a:ext cx="7636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3" name="Oval 362">
                      <a:extLst>
                        <a:ext uri="{FF2B5EF4-FFF2-40B4-BE49-F238E27FC236}">
                          <a16:creationId xmlns:a16="http://schemas.microsoft.com/office/drawing/2014/main" id="{38129803-5036-4D89-B246-2B679ADAB638}"/>
                        </a:ext>
                      </a:extLst>
                    </xdr:cNvPr>
                    <xdr:cNvSpPr/>
                  </xdr:nvSpPr>
                  <xdr:spPr>
                    <a:xfrm>
                      <a:off x="4442828" y="8548703"/>
                      <a:ext cx="21819" cy="30016"/>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46" name="Straight Connector 345">
                <a:extLst>
                  <a:ext uri="{FF2B5EF4-FFF2-40B4-BE49-F238E27FC236}">
                    <a16:creationId xmlns:a16="http://schemas.microsoft.com/office/drawing/2014/main" id="{72615767-E747-4266-BCE7-397B8D624DD2}"/>
                  </a:ext>
                </a:extLst>
              </xdr:cNvPr>
              <xdr:cNvCxnSpPr/>
            </xdr:nvCxnSpPr>
            <xdr:spPr>
              <a:xfrm rot="10800000" flipV="1">
                <a:off x="3114492" y="7351500"/>
                <a:ext cx="5246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44" name="Straight Connector 343">
              <a:extLst>
                <a:ext uri="{FF2B5EF4-FFF2-40B4-BE49-F238E27FC236}">
                  <a16:creationId xmlns:a16="http://schemas.microsoft.com/office/drawing/2014/main" id="{EA838700-B978-4A9E-ABB7-E0C491AC64FD}"/>
                </a:ext>
              </a:extLst>
            </xdr:cNvPr>
            <xdr:cNvCxnSpPr/>
          </xdr:nvCxnSpPr>
          <xdr:spPr>
            <a:xfrm rot="10800000" flipV="1">
              <a:off x="3114492" y="7777446"/>
              <a:ext cx="5246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14.xml><?xml version="1.0" encoding="utf-8"?>
<xdr:wsDr xmlns:xdr="http://schemas.openxmlformats.org/drawingml/2006/spreadsheetDrawing" xmlns:a="http://schemas.openxmlformats.org/drawingml/2006/main">
  <xdr:twoCellAnchor>
    <xdr:from>
      <xdr:col>51</xdr:col>
      <xdr:colOff>28575</xdr:colOff>
      <xdr:row>8</xdr:row>
      <xdr:rowOff>28574</xdr:rowOff>
    </xdr:from>
    <xdr:to>
      <xdr:col>56</xdr:col>
      <xdr:colOff>66675</xdr:colOff>
      <xdr:row>10</xdr:row>
      <xdr:rowOff>57149</xdr:rowOff>
    </xdr:to>
    <xdr:sp macro="" textlink="">
      <xdr:nvSpPr>
        <xdr:cNvPr id="500" name="TextBox 499">
          <a:extLst>
            <a:ext uri="{FF2B5EF4-FFF2-40B4-BE49-F238E27FC236}">
              <a16:creationId xmlns:a16="http://schemas.microsoft.com/office/drawing/2014/main" id="{1DB8B599-59FA-4C09-ADA2-C7322D4A9B6F}"/>
            </a:ext>
          </a:extLst>
        </xdr:cNvPr>
        <xdr:cNvSpPr txBox="1"/>
      </xdr:nvSpPr>
      <xdr:spPr bwMode="auto">
        <a:xfrm>
          <a:off x="5857875" y="1019174"/>
          <a:ext cx="609600" cy="276225"/>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Bypass</a:t>
          </a:r>
        </a:p>
      </xdr:txBody>
    </xdr:sp>
    <xdr:clientData/>
  </xdr:twoCellAnchor>
  <xdr:twoCellAnchor>
    <xdr:from>
      <xdr:col>33</xdr:col>
      <xdr:colOff>0</xdr:colOff>
      <xdr:row>18</xdr:row>
      <xdr:rowOff>0</xdr:rowOff>
    </xdr:from>
    <xdr:to>
      <xdr:col>82</xdr:col>
      <xdr:colOff>114300</xdr:colOff>
      <xdr:row>18</xdr:row>
      <xdr:rowOff>0</xdr:rowOff>
    </xdr:to>
    <xdr:sp macro="" textlink="">
      <xdr:nvSpPr>
        <xdr:cNvPr id="541294" name="Line 281">
          <a:extLst>
            <a:ext uri="{FF2B5EF4-FFF2-40B4-BE49-F238E27FC236}">
              <a16:creationId xmlns:a16="http://schemas.microsoft.com/office/drawing/2014/main" id="{C2454ED5-5231-4F18-91CA-418110BFE2BD}"/>
            </a:ext>
          </a:extLst>
        </xdr:cNvPr>
        <xdr:cNvSpPr>
          <a:spLocks noChangeShapeType="1"/>
        </xdr:cNvSpPr>
      </xdr:nvSpPr>
      <xdr:spPr bwMode="auto">
        <a:xfrm flipH="1" flipV="1">
          <a:off x="3771900" y="2228850"/>
          <a:ext cx="5715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16</xdr:row>
      <xdr:rowOff>0</xdr:rowOff>
    </xdr:from>
    <xdr:to>
      <xdr:col>82</xdr:col>
      <xdr:colOff>85725</xdr:colOff>
      <xdr:row>16</xdr:row>
      <xdr:rowOff>0</xdr:rowOff>
    </xdr:to>
    <xdr:sp macro="" textlink="">
      <xdr:nvSpPr>
        <xdr:cNvPr id="541295" name="Line 281">
          <a:extLst>
            <a:ext uri="{FF2B5EF4-FFF2-40B4-BE49-F238E27FC236}">
              <a16:creationId xmlns:a16="http://schemas.microsoft.com/office/drawing/2014/main" id="{AFC825AA-7BA0-43C8-94C9-086120C2A59A}"/>
            </a:ext>
          </a:extLst>
        </xdr:cNvPr>
        <xdr:cNvSpPr>
          <a:spLocks noChangeShapeType="1"/>
        </xdr:cNvSpPr>
      </xdr:nvSpPr>
      <xdr:spPr bwMode="auto">
        <a:xfrm flipH="1" flipV="1">
          <a:off x="3781425" y="1981200"/>
          <a:ext cx="567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18</xdr:row>
      <xdr:rowOff>0</xdr:rowOff>
    </xdr:from>
    <xdr:to>
      <xdr:col>85</xdr:col>
      <xdr:colOff>76200</xdr:colOff>
      <xdr:row>18</xdr:row>
      <xdr:rowOff>1</xdr:rowOff>
    </xdr:to>
    <xdr:cxnSp macro="">
      <xdr:nvCxnSpPr>
        <xdr:cNvPr id="3" name="Straight Connector 2">
          <a:extLst>
            <a:ext uri="{FF2B5EF4-FFF2-40B4-BE49-F238E27FC236}">
              <a16:creationId xmlns:a16="http://schemas.microsoft.com/office/drawing/2014/main" id="{B82802AF-9415-4EF1-B0C2-EBF7C3A0CCA5}"/>
            </a:ext>
          </a:extLst>
        </xdr:cNvPr>
        <xdr:cNvCxnSpPr/>
      </xdr:nvCxnSpPr>
      <xdr:spPr>
        <a:xfrm>
          <a:off x="9582150" y="2228850"/>
          <a:ext cx="21526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9525</xdr:rowOff>
    </xdr:from>
    <xdr:to>
      <xdr:col>33</xdr:col>
      <xdr:colOff>0</xdr:colOff>
      <xdr:row>19</xdr:row>
      <xdr:rowOff>38100</xdr:rowOff>
    </xdr:to>
    <xdr:grpSp>
      <xdr:nvGrpSpPr>
        <xdr:cNvPr id="541297" name="Group 355">
          <a:extLst>
            <a:ext uri="{FF2B5EF4-FFF2-40B4-BE49-F238E27FC236}">
              <a16:creationId xmlns:a16="http://schemas.microsoft.com/office/drawing/2014/main" id="{5BD3BB92-F7C6-4921-BDC0-9EF29A590F78}"/>
            </a:ext>
          </a:extLst>
        </xdr:cNvPr>
        <xdr:cNvGrpSpPr>
          <a:grpSpLocks/>
        </xdr:cNvGrpSpPr>
      </xdr:nvGrpSpPr>
      <xdr:grpSpPr bwMode="auto">
        <a:xfrm>
          <a:off x="333375" y="1434465"/>
          <a:ext cx="3438525" cy="1064895"/>
          <a:chOff x="295275" y="1371600"/>
          <a:chExt cx="3933825" cy="1019175"/>
        </a:xfrm>
      </xdr:grpSpPr>
      <xdr:sp macro="" textlink="">
        <xdr:nvSpPr>
          <xdr:cNvPr id="541489" name="Freeform 14">
            <a:extLst>
              <a:ext uri="{FF2B5EF4-FFF2-40B4-BE49-F238E27FC236}">
                <a16:creationId xmlns:a16="http://schemas.microsoft.com/office/drawing/2014/main" id="{A2A1FB5A-0CBD-4029-95CC-7BC5ADFA9ABC}"/>
              </a:ext>
            </a:extLst>
          </xdr:cNvPr>
          <xdr:cNvSpPr>
            <a:spLocks/>
          </xdr:cNvSpPr>
        </xdr:nvSpPr>
        <xdr:spPr bwMode="auto">
          <a:xfrm>
            <a:off x="3429000" y="181927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90" name="Freeform 15">
            <a:extLst>
              <a:ext uri="{FF2B5EF4-FFF2-40B4-BE49-F238E27FC236}">
                <a16:creationId xmlns:a16="http://schemas.microsoft.com/office/drawing/2014/main" id="{3CD99398-4123-4B2C-91B4-B64185E697EE}"/>
              </a:ext>
            </a:extLst>
          </xdr:cNvPr>
          <xdr:cNvSpPr>
            <a:spLocks/>
          </xdr:cNvSpPr>
        </xdr:nvSpPr>
        <xdr:spPr bwMode="auto">
          <a:xfrm>
            <a:off x="3457575" y="1943100"/>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91" name="Line 16">
            <a:extLst>
              <a:ext uri="{FF2B5EF4-FFF2-40B4-BE49-F238E27FC236}">
                <a16:creationId xmlns:a16="http://schemas.microsoft.com/office/drawing/2014/main" id="{8325BCDD-1446-442F-8404-7C3995F1AC89}"/>
              </a:ext>
            </a:extLst>
          </xdr:cNvPr>
          <xdr:cNvSpPr>
            <a:spLocks noChangeShapeType="1"/>
          </xdr:cNvSpPr>
        </xdr:nvSpPr>
        <xdr:spPr bwMode="auto">
          <a:xfrm>
            <a:off x="3552825" y="22288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92" name="Line 21">
            <a:extLst>
              <a:ext uri="{FF2B5EF4-FFF2-40B4-BE49-F238E27FC236}">
                <a16:creationId xmlns:a16="http://schemas.microsoft.com/office/drawing/2014/main" id="{294ADCED-B211-4C64-8EE9-24985ABEA9C5}"/>
              </a:ext>
            </a:extLst>
          </xdr:cNvPr>
          <xdr:cNvSpPr>
            <a:spLocks noChangeShapeType="1"/>
          </xdr:cNvSpPr>
        </xdr:nvSpPr>
        <xdr:spPr bwMode="auto">
          <a:xfrm>
            <a:off x="3533776" y="1981200"/>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1493" name="Group 350">
            <a:extLst>
              <a:ext uri="{FF2B5EF4-FFF2-40B4-BE49-F238E27FC236}">
                <a16:creationId xmlns:a16="http://schemas.microsoft.com/office/drawing/2014/main" id="{DEB52572-31D4-466C-8E21-ECCE7475EF3D}"/>
              </a:ext>
            </a:extLst>
          </xdr:cNvPr>
          <xdr:cNvGrpSpPr>
            <a:grpSpLocks/>
          </xdr:cNvGrpSpPr>
        </xdr:nvGrpSpPr>
        <xdr:grpSpPr bwMode="auto">
          <a:xfrm>
            <a:off x="295275" y="1371600"/>
            <a:ext cx="3136282" cy="857250"/>
            <a:chOff x="703791" y="844550"/>
            <a:chExt cx="3136282" cy="857250"/>
          </a:xfrm>
        </xdr:grpSpPr>
        <xdr:grpSp>
          <xdr:nvGrpSpPr>
            <xdr:cNvPr id="541494" name="Group 615">
              <a:extLst>
                <a:ext uri="{FF2B5EF4-FFF2-40B4-BE49-F238E27FC236}">
                  <a16:creationId xmlns:a16="http://schemas.microsoft.com/office/drawing/2014/main" id="{F7FB4547-B16A-428D-8642-36F88996D1A4}"/>
                </a:ext>
              </a:extLst>
            </xdr:cNvPr>
            <xdr:cNvGrpSpPr>
              <a:grpSpLocks/>
            </xdr:cNvGrpSpPr>
          </xdr:nvGrpSpPr>
          <xdr:grpSpPr bwMode="auto">
            <a:xfrm>
              <a:off x="1608667" y="844550"/>
              <a:ext cx="722542" cy="615950"/>
              <a:chOff x="1608667" y="844550"/>
              <a:chExt cx="722542" cy="615950"/>
            </a:xfrm>
          </xdr:grpSpPr>
          <xdr:sp macro="" textlink="">
            <xdr:nvSpPr>
              <xdr:cNvPr id="12" name="Oval 22">
                <a:extLst>
                  <a:ext uri="{FF2B5EF4-FFF2-40B4-BE49-F238E27FC236}">
                    <a16:creationId xmlns:a16="http://schemas.microsoft.com/office/drawing/2014/main" id="{ED3C3E8F-0608-4BE1-B6A2-D075ECE3F88F}"/>
                  </a:ext>
                </a:extLst>
              </xdr:cNvPr>
              <xdr:cNvSpPr>
                <a:spLocks noChangeArrowheads="1"/>
              </xdr:cNvSpPr>
            </xdr:nvSpPr>
            <xdr:spPr bwMode="auto">
              <a:xfrm>
                <a:off x="2087713" y="844550"/>
                <a:ext cx="239735"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a:t>
                </a:r>
              </a:p>
            </xdr:txBody>
          </xdr:sp>
          <xdr:sp macro="" textlink="">
            <xdr:nvSpPr>
              <xdr:cNvPr id="541497" name="Line 28">
                <a:extLst>
                  <a:ext uri="{FF2B5EF4-FFF2-40B4-BE49-F238E27FC236}">
                    <a16:creationId xmlns:a16="http://schemas.microsoft.com/office/drawing/2014/main" id="{18152799-5B9D-4C18-A537-DC847C25F338}"/>
                  </a:ext>
                </a:extLst>
              </xdr:cNvPr>
              <xdr:cNvSpPr>
                <a:spLocks noChangeShapeType="1"/>
              </xdr:cNvSpPr>
            </xdr:nvSpPr>
            <xdr:spPr bwMode="auto">
              <a:xfrm flipH="1">
                <a:off x="1608667" y="1040342"/>
                <a:ext cx="524933" cy="4201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 name="Rectangle 10">
              <a:extLst>
                <a:ext uri="{FF2B5EF4-FFF2-40B4-BE49-F238E27FC236}">
                  <a16:creationId xmlns:a16="http://schemas.microsoft.com/office/drawing/2014/main" id="{B1ADE916-E3A5-4544-ACBB-C95B95D5409C}"/>
                </a:ext>
              </a:extLst>
            </xdr:cNvPr>
            <xdr:cNvSpPr/>
          </xdr:nvSpPr>
          <xdr:spPr>
            <a:xfrm>
              <a:off x="703791" y="1463675"/>
              <a:ext cx="3138342"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clientData/>
  </xdr:twoCellAnchor>
  <xdr:twoCellAnchor>
    <xdr:from>
      <xdr:col>85</xdr:col>
      <xdr:colOff>76200</xdr:colOff>
      <xdr:row>15</xdr:row>
      <xdr:rowOff>19050</xdr:rowOff>
    </xdr:from>
    <xdr:to>
      <xdr:col>86</xdr:col>
      <xdr:colOff>38100</xdr:colOff>
      <xdr:row>18</xdr:row>
      <xdr:rowOff>95250</xdr:rowOff>
    </xdr:to>
    <xdr:sp macro="" textlink="">
      <xdr:nvSpPr>
        <xdr:cNvPr id="541298" name="Freeform 275">
          <a:extLst>
            <a:ext uri="{FF2B5EF4-FFF2-40B4-BE49-F238E27FC236}">
              <a16:creationId xmlns:a16="http://schemas.microsoft.com/office/drawing/2014/main" id="{3D60F298-77BA-4A6D-A4A4-1EE1A50994DF}"/>
            </a:ext>
          </a:extLst>
        </xdr:cNvPr>
        <xdr:cNvSpPr>
          <a:spLocks/>
        </xdr:cNvSpPr>
      </xdr:nvSpPr>
      <xdr:spPr bwMode="auto">
        <a:xfrm>
          <a:off x="9791700" y="187642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87</xdr:col>
      <xdr:colOff>47625</xdr:colOff>
      <xdr:row>17</xdr:row>
      <xdr:rowOff>0</xdr:rowOff>
    </xdr:from>
    <xdr:to>
      <xdr:col>100</xdr:col>
      <xdr:colOff>104775</xdr:colOff>
      <xdr:row>17</xdr:row>
      <xdr:rowOff>0</xdr:rowOff>
    </xdr:to>
    <xdr:sp macro="" textlink="">
      <xdr:nvSpPr>
        <xdr:cNvPr id="541299" name="Line 278">
          <a:extLst>
            <a:ext uri="{FF2B5EF4-FFF2-40B4-BE49-F238E27FC236}">
              <a16:creationId xmlns:a16="http://schemas.microsoft.com/office/drawing/2014/main" id="{F407981D-82F8-42A0-B409-885C5571EAF8}"/>
            </a:ext>
          </a:extLst>
        </xdr:cNvPr>
        <xdr:cNvSpPr>
          <a:spLocks noChangeShapeType="1"/>
        </xdr:cNvSpPr>
      </xdr:nvSpPr>
      <xdr:spPr bwMode="auto">
        <a:xfrm>
          <a:off x="9991725" y="2105025"/>
          <a:ext cx="1543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83</xdr:col>
      <xdr:colOff>0</xdr:colOff>
      <xdr:row>16</xdr:row>
      <xdr:rowOff>0</xdr:rowOff>
    </xdr:from>
    <xdr:to>
      <xdr:col>86</xdr:col>
      <xdr:colOff>47625</xdr:colOff>
      <xdr:row>16</xdr:row>
      <xdr:rowOff>1</xdr:rowOff>
    </xdr:to>
    <xdr:cxnSp macro="">
      <xdr:nvCxnSpPr>
        <xdr:cNvPr id="37" name="Straight Connector 36">
          <a:extLst>
            <a:ext uri="{FF2B5EF4-FFF2-40B4-BE49-F238E27FC236}">
              <a16:creationId xmlns:a16="http://schemas.microsoft.com/office/drawing/2014/main" id="{1A2819CA-D4D9-45B2-A2F1-2B898F56D30C}"/>
            </a:ext>
          </a:extLst>
        </xdr:cNvPr>
        <xdr:cNvCxnSpPr/>
      </xdr:nvCxnSpPr>
      <xdr:spPr>
        <a:xfrm>
          <a:off x="9610725" y="1981200"/>
          <a:ext cx="22098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17</xdr:row>
      <xdr:rowOff>0</xdr:rowOff>
    </xdr:from>
    <xdr:to>
      <xdr:col>12</xdr:col>
      <xdr:colOff>28575</xdr:colOff>
      <xdr:row>55</xdr:row>
      <xdr:rowOff>66675</xdr:rowOff>
    </xdr:to>
    <xdr:grpSp>
      <xdr:nvGrpSpPr>
        <xdr:cNvPr id="541301" name="Group 329">
          <a:extLst>
            <a:ext uri="{FF2B5EF4-FFF2-40B4-BE49-F238E27FC236}">
              <a16:creationId xmlns:a16="http://schemas.microsoft.com/office/drawing/2014/main" id="{732AE102-003B-4C48-93DB-18A7B088F35F}"/>
            </a:ext>
          </a:extLst>
        </xdr:cNvPr>
        <xdr:cNvGrpSpPr>
          <a:grpSpLocks/>
        </xdr:cNvGrpSpPr>
      </xdr:nvGrpSpPr>
      <xdr:grpSpPr bwMode="auto">
        <a:xfrm>
          <a:off x="285750" y="2202180"/>
          <a:ext cx="1114425" cy="4989195"/>
          <a:chOff x="1857375" y="26660475"/>
          <a:chExt cx="1114425" cy="4772025"/>
        </a:xfrm>
      </xdr:grpSpPr>
      <xdr:sp macro="" textlink="">
        <xdr:nvSpPr>
          <xdr:cNvPr id="40" name="Oval 18">
            <a:extLst>
              <a:ext uri="{FF2B5EF4-FFF2-40B4-BE49-F238E27FC236}">
                <a16:creationId xmlns:a16="http://schemas.microsoft.com/office/drawing/2014/main" id="{AFA9B9B0-E9BB-4045-9FED-77E34AD606DD}"/>
              </a:ext>
            </a:extLst>
          </xdr:cNvPr>
          <xdr:cNvSpPr>
            <a:spLocks noChangeArrowheads="1"/>
          </xdr:cNvSpPr>
        </xdr:nvSpPr>
        <xdr:spPr bwMode="auto">
          <a:xfrm>
            <a:off x="1857375" y="3110865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A</a:t>
            </a:r>
          </a:p>
        </xdr:txBody>
      </xdr:sp>
      <xdr:grpSp>
        <xdr:nvGrpSpPr>
          <xdr:cNvPr id="541474" name="Group 357">
            <a:extLst>
              <a:ext uri="{FF2B5EF4-FFF2-40B4-BE49-F238E27FC236}">
                <a16:creationId xmlns:a16="http://schemas.microsoft.com/office/drawing/2014/main" id="{6DE2D02E-F80F-4E9E-9153-57DE82DA4EFC}"/>
              </a:ext>
            </a:extLst>
          </xdr:cNvPr>
          <xdr:cNvGrpSpPr>
            <a:grpSpLocks/>
          </xdr:cNvGrpSpPr>
        </xdr:nvGrpSpPr>
        <xdr:grpSpPr bwMode="auto">
          <a:xfrm>
            <a:off x="2076449" y="26660466"/>
            <a:ext cx="895351" cy="4772008"/>
            <a:chOff x="2076449" y="26660466"/>
            <a:chExt cx="895351" cy="4772008"/>
          </a:xfrm>
        </xdr:grpSpPr>
        <xdr:grpSp>
          <xdr:nvGrpSpPr>
            <xdr:cNvPr id="541475" name="Group 106">
              <a:extLst>
                <a:ext uri="{FF2B5EF4-FFF2-40B4-BE49-F238E27FC236}">
                  <a16:creationId xmlns:a16="http://schemas.microsoft.com/office/drawing/2014/main" id="{BB33710B-3A73-459F-AADB-EB4FFD361070}"/>
                </a:ext>
              </a:extLst>
            </xdr:cNvPr>
            <xdr:cNvGrpSpPr>
              <a:grpSpLocks/>
            </xdr:cNvGrpSpPr>
          </xdr:nvGrpSpPr>
          <xdr:grpSpPr bwMode="auto">
            <a:xfrm>
              <a:off x="2286000" y="26660466"/>
              <a:ext cx="276225" cy="4772008"/>
              <a:chOff x="2337025" y="1966228"/>
              <a:chExt cx="269421" cy="4692485"/>
            </a:xfrm>
          </xdr:grpSpPr>
          <xdr:grpSp>
            <xdr:nvGrpSpPr>
              <xdr:cNvPr id="541479" name="Group 208">
                <a:extLst>
                  <a:ext uri="{FF2B5EF4-FFF2-40B4-BE49-F238E27FC236}">
                    <a16:creationId xmlns:a16="http://schemas.microsoft.com/office/drawing/2014/main" id="{D88AE11D-581D-4298-A79F-8A6B1D4DF46F}"/>
                  </a:ext>
                </a:extLst>
              </xdr:cNvPr>
              <xdr:cNvGrpSpPr>
                <a:grpSpLocks/>
              </xdr:cNvGrpSpPr>
            </xdr:nvGrpSpPr>
            <xdr:grpSpPr bwMode="auto">
              <a:xfrm>
                <a:off x="2337025" y="1966228"/>
                <a:ext cx="269421" cy="4692485"/>
                <a:chOff x="847727" y="1618965"/>
                <a:chExt cx="269422" cy="4774142"/>
              </a:xfrm>
            </xdr:grpSpPr>
            <xdr:sp macro="" textlink="">
              <xdr:nvSpPr>
                <xdr:cNvPr id="541481" name="Freeform 78">
                  <a:extLst>
                    <a:ext uri="{FF2B5EF4-FFF2-40B4-BE49-F238E27FC236}">
                      <a16:creationId xmlns:a16="http://schemas.microsoft.com/office/drawing/2014/main" id="{BE708C37-2D9E-4A60-BE7D-FB4E1FC31D5F}"/>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82" name="Arc 84">
                  <a:extLst>
                    <a:ext uri="{FF2B5EF4-FFF2-40B4-BE49-F238E27FC236}">
                      <a16:creationId xmlns:a16="http://schemas.microsoft.com/office/drawing/2014/main" id="{02BF85AD-968D-4813-A6A5-8FD99147603F}"/>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83" name="Arc 86">
                  <a:extLst>
                    <a:ext uri="{FF2B5EF4-FFF2-40B4-BE49-F238E27FC236}">
                      <a16:creationId xmlns:a16="http://schemas.microsoft.com/office/drawing/2014/main" id="{9AAEF4EF-11F5-4011-9E92-401C29028DBB}"/>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84" name="Line 75">
                  <a:extLst>
                    <a:ext uri="{FF2B5EF4-FFF2-40B4-BE49-F238E27FC236}">
                      <a16:creationId xmlns:a16="http://schemas.microsoft.com/office/drawing/2014/main" id="{ED259B9B-AEE4-4353-B76E-EE134E6B2CEB}"/>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85" name="Line 76">
                  <a:extLst>
                    <a:ext uri="{FF2B5EF4-FFF2-40B4-BE49-F238E27FC236}">
                      <a16:creationId xmlns:a16="http://schemas.microsoft.com/office/drawing/2014/main" id="{DA76422A-5A9D-40F2-A2A1-D9D0ADEA4A4D}"/>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86" name="Arc 85">
                  <a:extLst>
                    <a:ext uri="{FF2B5EF4-FFF2-40B4-BE49-F238E27FC236}">
                      <a16:creationId xmlns:a16="http://schemas.microsoft.com/office/drawing/2014/main" id="{49D80AC0-5359-45FB-B483-BFE09058E0CA}"/>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87" name="Arc 87">
                  <a:extLst>
                    <a:ext uri="{FF2B5EF4-FFF2-40B4-BE49-F238E27FC236}">
                      <a16:creationId xmlns:a16="http://schemas.microsoft.com/office/drawing/2014/main" id="{8B2FB7BF-43D4-475C-B8E3-82F8A71D4A7A}"/>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88" name="Line 88">
                  <a:extLst>
                    <a:ext uri="{FF2B5EF4-FFF2-40B4-BE49-F238E27FC236}">
                      <a16:creationId xmlns:a16="http://schemas.microsoft.com/office/drawing/2014/main" id="{C3B8D4F9-A123-4D66-9B46-F0C9029FE58F}"/>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7" name="Rectangle 46">
                <a:extLst>
                  <a:ext uri="{FF2B5EF4-FFF2-40B4-BE49-F238E27FC236}">
                    <a16:creationId xmlns:a16="http://schemas.microsoft.com/office/drawing/2014/main" id="{47B0D009-3CC7-4423-869E-B5FD57AD5491}"/>
                  </a:ext>
                </a:extLst>
              </xdr:cNvPr>
              <xdr:cNvSpPr/>
            </xdr:nvSpPr>
            <xdr:spPr>
              <a:xfrm>
                <a:off x="2420638" y="2087998"/>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43" name="Oval 18">
              <a:extLst>
                <a:ext uri="{FF2B5EF4-FFF2-40B4-BE49-F238E27FC236}">
                  <a16:creationId xmlns:a16="http://schemas.microsoft.com/office/drawing/2014/main" id="{709E435C-7697-49CA-90BC-DEA8309F9C8A}"/>
                </a:ext>
              </a:extLst>
            </xdr:cNvPr>
            <xdr:cNvSpPr>
              <a:spLocks noChangeArrowheads="1"/>
            </xdr:cNvSpPr>
          </xdr:nvSpPr>
          <xdr:spPr bwMode="auto">
            <a:xfrm>
              <a:off x="2743200" y="26965275"/>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a:t>
              </a:r>
            </a:p>
          </xdr:txBody>
        </xdr:sp>
        <xdr:sp macro="" textlink="">
          <xdr:nvSpPr>
            <xdr:cNvPr id="541477" name="Line 27">
              <a:extLst>
                <a:ext uri="{FF2B5EF4-FFF2-40B4-BE49-F238E27FC236}">
                  <a16:creationId xmlns:a16="http://schemas.microsoft.com/office/drawing/2014/main" id="{DBBBB3FA-E883-4BDD-AA13-5E20E73B7B52}"/>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78" name="Line 27">
              <a:extLst>
                <a:ext uri="{FF2B5EF4-FFF2-40B4-BE49-F238E27FC236}">
                  <a16:creationId xmlns:a16="http://schemas.microsoft.com/office/drawing/2014/main" id="{A6701298-479D-437C-B7FD-64A501F01DEC}"/>
                </a:ext>
              </a:extLst>
            </xdr:cNvPr>
            <xdr:cNvSpPr>
              <a:spLocks noChangeShapeType="1"/>
            </xdr:cNvSpPr>
          </xdr:nvSpPr>
          <xdr:spPr bwMode="auto">
            <a:xfrm flipH="1">
              <a:off x="2076449" y="30937200"/>
              <a:ext cx="285749"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13</xdr:col>
      <xdr:colOff>38100</xdr:colOff>
      <xdr:row>16</xdr:row>
      <xdr:rowOff>114300</xdr:rowOff>
    </xdr:from>
    <xdr:to>
      <xdr:col>15</xdr:col>
      <xdr:colOff>85725</xdr:colOff>
      <xdr:row>55</xdr:row>
      <xdr:rowOff>57150</xdr:rowOff>
    </xdr:to>
    <xdr:grpSp>
      <xdr:nvGrpSpPr>
        <xdr:cNvPr id="541302" name="Group 106">
          <a:extLst>
            <a:ext uri="{FF2B5EF4-FFF2-40B4-BE49-F238E27FC236}">
              <a16:creationId xmlns:a16="http://schemas.microsoft.com/office/drawing/2014/main" id="{D1EA58B2-010C-4756-AB16-A21817444346}"/>
            </a:ext>
          </a:extLst>
        </xdr:cNvPr>
        <xdr:cNvGrpSpPr>
          <a:grpSpLocks/>
        </xdr:cNvGrpSpPr>
      </xdr:nvGrpSpPr>
      <xdr:grpSpPr bwMode="auto">
        <a:xfrm>
          <a:off x="1524000" y="2186940"/>
          <a:ext cx="276225" cy="4994910"/>
          <a:chOff x="2337025" y="1966233"/>
          <a:chExt cx="269421" cy="4692500"/>
        </a:xfrm>
      </xdr:grpSpPr>
      <xdr:grpSp>
        <xdr:nvGrpSpPr>
          <xdr:cNvPr id="541463" name="Group 208">
            <a:extLst>
              <a:ext uri="{FF2B5EF4-FFF2-40B4-BE49-F238E27FC236}">
                <a16:creationId xmlns:a16="http://schemas.microsoft.com/office/drawing/2014/main" id="{4E26F38B-A448-4658-A5EA-05708AD39171}"/>
              </a:ext>
            </a:extLst>
          </xdr:cNvPr>
          <xdr:cNvGrpSpPr>
            <a:grpSpLocks/>
          </xdr:cNvGrpSpPr>
        </xdr:nvGrpSpPr>
        <xdr:grpSpPr bwMode="auto">
          <a:xfrm>
            <a:off x="2337025" y="1966228"/>
            <a:ext cx="269421" cy="4692485"/>
            <a:chOff x="847727" y="1618965"/>
            <a:chExt cx="269422" cy="4774142"/>
          </a:xfrm>
        </xdr:grpSpPr>
        <xdr:sp macro="" textlink="">
          <xdr:nvSpPr>
            <xdr:cNvPr id="541465" name="Freeform 78">
              <a:extLst>
                <a:ext uri="{FF2B5EF4-FFF2-40B4-BE49-F238E27FC236}">
                  <a16:creationId xmlns:a16="http://schemas.microsoft.com/office/drawing/2014/main" id="{2D95B78E-D0DA-4E29-8300-0547321C9BE2}"/>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66" name="Arc 84">
              <a:extLst>
                <a:ext uri="{FF2B5EF4-FFF2-40B4-BE49-F238E27FC236}">
                  <a16:creationId xmlns:a16="http://schemas.microsoft.com/office/drawing/2014/main" id="{3A613B3A-CD1E-49EF-B9AD-1CD2C724018B}"/>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67" name="Arc 86">
              <a:extLst>
                <a:ext uri="{FF2B5EF4-FFF2-40B4-BE49-F238E27FC236}">
                  <a16:creationId xmlns:a16="http://schemas.microsoft.com/office/drawing/2014/main" id="{E5E20AE1-2EAC-4EC1-BFAB-8F81A54D59E2}"/>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68" name="Line 75">
              <a:extLst>
                <a:ext uri="{FF2B5EF4-FFF2-40B4-BE49-F238E27FC236}">
                  <a16:creationId xmlns:a16="http://schemas.microsoft.com/office/drawing/2014/main" id="{02E77C6C-C124-411C-8878-ECC313B26219}"/>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69" name="Line 76">
              <a:extLst>
                <a:ext uri="{FF2B5EF4-FFF2-40B4-BE49-F238E27FC236}">
                  <a16:creationId xmlns:a16="http://schemas.microsoft.com/office/drawing/2014/main" id="{7F7266F3-F53D-4C0E-9625-4ABB52FF9648}"/>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70" name="Arc 85">
              <a:extLst>
                <a:ext uri="{FF2B5EF4-FFF2-40B4-BE49-F238E27FC236}">
                  <a16:creationId xmlns:a16="http://schemas.microsoft.com/office/drawing/2014/main" id="{E55DC90B-426C-45A3-A74D-A186F44F6932}"/>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71" name="Arc 87">
              <a:extLst>
                <a:ext uri="{FF2B5EF4-FFF2-40B4-BE49-F238E27FC236}">
                  <a16:creationId xmlns:a16="http://schemas.microsoft.com/office/drawing/2014/main" id="{1E8434DF-9054-4D86-8457-47FB8BBA8F5A}"/>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72" name="Line 88">
              <a:extLst>
                <a:ext uri="{FF2B5EF4-FFF2-40B4-BE49-F238E27FC236}">
                  <a16:creationId xmlns:a16="http://schemas.microsoft.com/office/drawing/2014/main" id="{971878B0-58BB-412C-8BB2-8865C22770F9}"/>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03" name="Rectangle 102">
            <a:extLst>
              <a:ext uri="{FF2B5EF4-FFF2-40B4-BE49-F238E27FC236}">
                <a16:creationId xmlns:a16="http://schemas.microsoft.com/office/drawing/2014/main" id="{E9594987-BED8-4455-9E81-DC88BF6788D3}"/>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20</xdr:col>
      <xdr:colOff>28575</xdr:colOff>
      <xdr:row>17</xdr:row>
      <xdr:rowOff>0</xdr:rowOff>
    </xdr:from>
    <xdr:to>
      <xdr:col>22</xdr:col>
      <xdr:colOff>76200</xdr:colOff>
      <xdr:row>55</xdr:row>
      <xdr:rowOff>66675</xdr:rowOff>
    </xdr:to>
    <xdr:grpSp>
      <xdr:nvGrpSpPr>
        <xdr:cNvPr id="541303" name="Group 106">
          <a:extLst>
            <a:ext uri="{FF2B5EF4-FFF2-40B4-BE49-F238E27FC236}">
              <a16:creationId xmlns:a16="http://schemas.microsoft.com/office/drawing/2014/main" id="{AB30C62F-D815-4D1A-BDF3-23D498D0C1C6}"/>
            </a:ext>
          </a:extLst>
        </xdr:cNvPr>
        <xdr:cNvGrpSpPr>
          <a:grpSpLocks/>
        </xdr:cNvGrpSpPr>
      </xdr:nvGrpSpPr>
      <xdr:grpSpPr bwMode="auto">
        <a:xfrm>
          <a:off x="2314575" y="2202180"/>
          <a:ext cx="276225" cy="4989195"/>
          <a:chOff x="2337025" y="1966233"/>
          <a:chExt cx="269421" cy="4692500"/>
        </a:xfrm>
      </xdr:grpSpPr>
      <xdr:grpSp>
        <xdr:nvGrpSpPr>
          <xdr:cNvPr id="541453" name="Group 208">
            <a:extLst>
              <a:ext uri="{FF2B5EF4-FFF2-40B4-BE49-F238E27FC236}">
                <a16:creationId xmlns:a16="http://schemas.microsoft.com/office/drawing/2014/main" id="{2AC93144-D1E0-4B55-883D-FF2C7E32329A}"/>
              </a:ext>
            </a:extLst>
          </xdr:cNvPr>
          <xdr:cNvGrpSpPr>
            <a:grpSpLocks/>
          </xdr:cNvGrpSpPr>
        </xdr:nvGrpSpPr>
        <xdr:grpSpPr bwMode="auto">
          <a:xfrm>
            <a:off x="2337025" y="1966228"/>
            <a:ext cx="269421" cy="4692485"/>
            <a:chOff x="847727" y="1618965"/>
            <a:chExt cx="269422" cy="4774142"/>
          </a:xfrm>
        </xdr:grpSpPr>
        <xdr:sp macro="" textlink="">
          <xdr:nvSpPr>
            <xdr:cNvPr id="541455" name="Freeform 78">
              <a:extLst>
                <a:ext uri="{FF2B5EF4-FFF2-40B4-BE49-F238E27FC236}">
                  <a16:creationId xmlns:a16="http://schemas.microsoft.com/office/drawing/2014/main" id="{99F28DEE-08DC-4933-8BCE-197B1238188E}"/>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56" name="Arc 84">
              <a:extLst>
                <a:ext uri="{FF2B5EF4-FFF2-40B4-BE49-F238E27FC236}">
                  <a16:creationId xmlns:a16="http://schemas.microsoft.com/office/drawing/2014/main" id="{0D4C16F3-7F61-4129-B9DB-1972245C8179}"/>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57" name="Arc 86">
              <a:extLst>
                <a:ext uri="{FF2B5EF4-FFF2-40B4-BE49-F238E27FC236}">
                  <a16:creationId xmlns:a16="http://schemas.microsoft.com/office/drawing/2014/main" id="{70190B4B-7CBB-453F-8F28-B64DEDFF41E0}"/>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58" name="Line 75">
              <a:extLst>
                <a:ext uri="{FF2B5EF4-FFF2-40B4-BE49-F238E27FC236}">
                  <a16:creationId xmlns:a16="http://schemas.microsoft.com/office/drawing/2014/main" id="{E3CBD443-B05C-4021-89DE-6D120E1C334A}"/>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59" name="Line 76">
              <a:extLst>
                <a:ext uri="{FF2B5EF4-FFF2-40B4-BE49-F238E27FC236}">
                  <a16:creationId xmlns:a16="http://schemas.microsoft.com/office/drawing/2014/main" id="{EE2DFD28-BC7A-4242-9F31-2882F73D5F92}"/>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60" name="Arc 85">
              <a:extLst>
                <a:ext uri="{FF2B5EF4-FFF2-40B4-BE49-F238E27FC236}">
                  <a16:creationId xmlns:a16="http://schemas.microsoft.com/office/drawing/2014/main" id="{398882AB-148F-4638-9FC7-CC7B7452C385}"/>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61" name="Arc 87">
              <a:extLst>
                <a:ext uri="{FF2B5EF4-FFF2-40B4-BE49-F238E27FC236}">
                  <a16:creationId xmlns:a16="http://schemas.microsoft.com/office/drawing/2014/main" id="{F814EA7E-7064-4DDE-A45A-FAB212739F0A}"/>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62" name="Line 88">
              <a:extLst>
                <a:ext uri="{FF2B5EF4-FFF2-40B4-BE49-F238E27FC236}">
                  <a16:creationId xmlns:a16="http://schemas.microsoft.com/office/drawing/2014/main" id="{E10AD7F2-CAD7-4546-815C-C9E706F991C4}"/>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4" name="Rectangle 113">
            <a:extLst>
              <a:ext uri="{FF2B5EF4-FFF2-40B4-BE49-F238E27FC236}">
                <a16:creationId xmlns:a16="http://schemas.microsoft.com/office/drawing/2014/main" id="{E3DF0ABD-B0E0-4043-96A1-63CE7FEAEFC3}"/>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29</xdr:col>
      <xdr:colOff>38100</xdr:colOff>
      <xdr:row>16</xdr:row>
      <xdr:rowOff>123825</xdr:rowOff>
    </xdr:from>
    <xdr:to>
      <xdr:col>31</xdr:col>
      <xdr:colOff>85725</xdr:colOff>
      <xdr:row>55</xdr:row>
      <xdr:rowOff>66675</xdr:rowOff>
    </xdr:to>
    <xdr:grpSp>
      <xdr:nvGrpSpPr>
        <xdr:cNvPr id="541304" name="Group 106">
          <a:extLst>
            <a:ext uri="{FF2B5EF4-FFF2-40B4-BE49-F238E27FC236}">
              <a16:creationId xmlns:a16="http://schemas.microsoft.com/office/drawing/2014/main" id="{775C1EA1-27B5-4D69-9F41-1B2730D1903A}"/>
            </a:ext>
          </a:extLst>
        </xdr:cNvPr>
        <xdr:cNvGrpSpPr>
          <a:grpSpLocks/>
        </xdr:cNvGrpSpPr>
      </xdr:nvGrpSpPr>
      <xdr:grpSpPr bwMode="auto">
        <a:xfrm>
          <a:off x="3352800" y="2196465"/>
          <a:ext cx="276225" cy="4994910"/>
          <a:chOff x="2337025" y="1966228"/>
          <a:chExt cx="269421" cy="4692485"/>
        </a:xfrm>
      </xdr:grpSpPr>
      <xdr:grpSp>
        <xdr:nvGrpSpPr>
          <xdr:cNvPr id="541443" name="Group 208">
            <a:extLst>
              <a:ext uri="{FF2B5EF4-FFF2-40B4-BE49-F238E27FC236}">
                <a16:creationId xmlns:a16="http://schemas.microsoft.com/office/drawing/2014/main" id="{C684588C-A86C-4E71-B9DE-C5EAC319E53B}"/>
              </a:ext>
            </a:extLst>
          </xdr:cNvPr>
          <xdr:cNvGrpSpPr>
            <a:grpSpLocks/>
          </xdr:cNvGrpSpPr>
        </xdr:nvGrpSpPr>
        <xdr:grpSpPr bwMode="auto">
          <a:xfrm>
            <a:off x="2337025" y="1966228"/>
            <a:ext cx="269421" cy="4692485"/>
            <a:chOff x="847727" y="1618965"/>
            <a:chExt cx="269422" cy="4774142"/>
          </a:xfrm>
        </xdr:grpSpPr>
        <xdr:sp macro="" textlink="">
          <xdr:nvSpPr>
            <xdr:cNvPr id="541445" name="Freeform 78">
              <a:extLst>
                <a:ext uri="{FF2B5EF4-FFF2-40B4-BE49-F238E27FC236}">
                  <a16:creationId xmlns:a16="http://schemas.microsoft.com/office/drawing/2014/main" id="{22234675-DAB7-497A-A2A3-72D9E200A57B}"/>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46" name="Arc 84">
              <a:extLst>
                <a:ext uri="{FF2B5EF4-FFF2-40B4-BE49-F238E27FC236}">
                  <a16:creationId xmlns:a16="http://schemas.microsoft.com/office/drawing/2014/main" id="{6745D32B-DF33-4DE2-AB78-ED5770A1C81E}"/>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47" name="Arc 86">
              <a:extLst>
                <a:ext uri="{FF2B5EF4-FFF2-40B4-BE49-F238E27FC236}">
                  <a16:creationId xmlns:a16="http://schemas.microsoft.com/office/drawing/2014/main" id="{79597A5E-55CB-486B-B6EF-63DE8820A9B6}"/>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48" name="Line 75">
              <a:extLst>
                <a:ext uri="{FF2B5EF4-FFF2-40B4-BE49-F238E27FC236}">
                  <a16:creationId xmlns:a16="http://schemas.microsoft.com/office/drawing/2014/main" id="{7EDC237F-34A4-49DF-9DB9-47CC7F3E4665}"/>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49" name="Line 76">
              <a:extLst>
                <a:ext uri="{FF2B5EF4-FFF2-40B4-BE49-F238E27FC236}">
                  <a16:creationId xmlns:a16="http://schemas.microsoft.com/office/drawing/2014/main" id="{01EFCC65-3474-4745-A013-FECD3D99014A}"/>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50" name="Arc 85">
              <a:extLst>
                <a:ext uri="{FF2B5EF4-FFF2-40B4-BE49-F238E27FC236}">
                  <a16:creationId xmlns:a16="http://schemas.microsoft.com/office/drawing/2014/main" id="{18CBAF44-4A2E-4AF3-8089-7EFCDC7959C7}"/>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51" name="Arc 87">
              <a:extLst>
                <a:ext uri="{FF2B5EF4-FFF2-40B4-BE49-F238E27FC236}">
                  <a16:creationId xmlns:a16="http://schemas.microsoft.com/office/drawing/2014/main" id="{011141F5-9CCE-4F6A-B07A-CCDCD6C3A1EB}"/>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52" name="Line 88">
              <a:extLst>
                <a:ext uri="{FF2B5EF4-FFF2-40B4-BE49-F238E27FC236}">
                  <a16:creationId xmlns:a16="http://schemas.microsoft.com/office/drawing/2014/main" id="{0EAE9D5C-4EF5-4809-9DD7-227E54FCA7EB}"/>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26" name="Rectangle 125">
            <a:extLst>
              <a:ext uri="{FF2B5EF4-FFF2-40B4-BE49-F238E27FC236}">
                <a16:creationId xmlns:a16="http://schemas.microsoft.com/office/drawing/2014/main" id="{4E6FA617-AB88-4C9E-BE15-28AC87F8963E}"/>
              </a:ext>
            </a:extLst>
          </xdr:cNvPr>
          <xdr:cNvSpPr/>
        </xdr:nvSpPr>
        <xdr:spPr>
          <a:xfrm>
            <a:off x="2420638" y="2087989"/>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45</xdr:col>
      <xdr:colOff>104775</xdr:colOff>
      <xdr:row>15</xdr:row>
      <xdr:rowOff>85725</xdr:rowOff>
    </xdr:from>
    <xdr:to>
      <xdr:col>48</xdr:col>
      <xdr:colOff>0</xdr:colOff>
      <xdr:row>17</xdr:row>
      <xdr:rowOff>9525</xdr:rowOff>
    </xdr:to>
    <xdr:grpSp>
      <xdr:nvGrpSpPr>
        <xdr:cNvPr id="541305" name="Group 441">
          <a:extLst>
            <a:ext uri="{FF2B5EF4-FFF2-40B4-BE49-F238E27FC236}">
              <a16:creationId xmlns:a16="http://schemas.microsoft.com/office/drawing/2014/main" id="{A4A8A867-F791-494D-9685-61FA28E693B4}"/>
            </a:ext>
          </a:extLst>
        </xdr:cNvPr>
        <xdr:cNvGrpSpPr>
          <a:grpSpLocks/>
        </xdr:cNvGrpSpPr>
      </xdr:nvGrpSpPr>
      <xdr:grpSpPr bwMode="auto">
        <a:xfrm rot="10800000">
          <a:off x="5248275" y="2028825"/>
          <a:ext cx="238125" cy="182880"/>
          <a:chOff x="908" y="334"/>
          <a:chExt cx="33" cy="22"/>
        </a:xfrm>
      </xdr:grpSpPr>
      <xdr:sp macro="" textlink="">
        <xdr:nvSpPr>
          <xdr:cNvPr id="541438" name="Arc 436">
            <a:extLst>
              <a:ext uri="{FF2B5EF4-FFF2-40B4-BE49-F238E27FC236}">
                <a16:creationId xmlns:a16="http://schemas.microsoft.com/office/drawing/2014/main" id="{511F970E-D61F-4DA7-B88F-0408D44E0874}"/>
              </a:ext>
            </a:extLst>
          </xdr:cNvPr>
          <xdr:cNvSpPr>
            <a:spLocks/>
          </xdr:cNvSpPr>
        </xdr:nvSpPr>
        <xdr:spPr bwMode="auto">
          <a:xfrm rot="10800000" flipH="1" flipV="1">
            <a:off x="925" y="343"/>
            <a:ext cx="7"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39" name="Arc 437">
            <a:extLst>
              <a:ext uri="{FF2B5EF4-FFF2-40B4-BE49-F238E27FC236}">
                <a16:creationId xmlns:a16="http://schemas.microsoft.com/office/drawing/2014/main" id="{68A588EE-C2EE-4EEB-B009-DF6F6ADFB867}"/>
              </a:ext>
            </a:extLst>
          </xdr:cNvPr>
          <xdr:cNvSpPr>
            <a:spLocks/>
          </xdr:cNvSpPr>
        </xdr:nvSpPr>
        <xdr:spPr bwMode="auto">
          <a:xfrm rot="5400000" flipH="1" flipV="1">
            <a:off x="917" y="343"/>
            <a:ext cx="7"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40" name="Arc 438">
            <a:extLst>
              <a:ext uri="{FF2B5EF4-FFF2-40B4-BE49-F238E27FC236}">
                <a16:creationId xmlns:a16="http://schemas.microsoft.com/office/drawing/2014/main" id="{84B00D9B-E7C6-4C64-8EF7-DFEAB055068B}"/>
              </a:ext>
            </a:extLst>
          </xdr:cNvPr>
          <xdr:cNvSpPr>
            <a:spLocks/>
          </xdr:cNvSpPr>
        </xdr:nvSpPr>
        <xdr:spPr bwMode="auto">
          <a:xfrm rot="5400000" flipH="1" flipV="1">
            <a:off x="908" y="334"/>
            <a:ext cx="16" cy="1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41" name="Arc 439">
            <a:extLst>
              <a:ext uri="{FF2B5EF4-FFF2-40B4-BE49-F238E27FC236}">
                <a16:creationId xmlns:a16="http://schemas.microsoft.com/office/drawing/2014/main" id="{FA61920B-A329-4DD7-9010-B949987A6C60}"/>
              </a:ext>
            </a:extLst>
          </xdr:cNvPr>
          <xdr:cNvSpPr>
            <a:spLocks/>
          </xdr:cNvSpPr>
        </xdr:nvSpPr>
        <xdr:spPr bwMode="auto">
          <a:xfrm rot="10800000" flipH="1" flipV="1">
            <a:off x="925" y="334"/>
            <a:ext cx="16" cy="1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1442" name="Line 440">
            <a:extLst>
              <a:ext uri="{FF2B5EF4-FFF2-40B4-BE49-F238E27FC236}">
                <a16:creationId xmlns:a16="http://schemas.microsoft.com/office/drawing/2014/main" id="{E7E690F3-A1D5-4456-A764-BAA06221FB60}"/>
              </a:ext>
            </a:extLst>
          </xdr:cNvPr>
          <xdr:cNvSpPr>
            <a:spLocks noChangeShapeType="1"/>
          </xdr:cNvSpPr>
        </xdr:nvSpPr>
        <xdr:spPr bwMode="auto">
          <a:xfrm>
            <a:off x="917" y="356"/>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46</xdr:col>
      <xdr:colOff>57150</xdr:colOff>
      <xdr:row>8</xdr:row>
      <xdr:rowOff>114300</xdr:rowOff>
    </xdr:from>
    <xdr:to>
      <xdr:col>46</xdr:col>
      <xdr:colOff>57150</xdr:colOff>
      <xdr:row>15</xdr:row>
      <xdr:rowOff>114300</xdr:rowOff>
    </xdr:to>
    <xdr:sp macro="" textlink="">
      <xdr:nvSpPr>
        <xdr:cNvPr id="541306" name="Line 442">
          <a:extLst>
            <a:ext uri="{FF2B5EF4-FFF2-40B4-BE49-F238E27FC236}">
              <a16:creationId xmlns:a16="http://schemas.microsoft.com/office/drawing/2014/main" id="{6B0D4F2C-6E8D-43D2-BC8B-430C5D0F60E0}"/>
            </a:ext>
          </a:extLst>
        </xdr:cNvPr>
        <xdr:cNvSpPr>
          <a:spLocks noChangeShapeType="1"/>
        </xdr:cNvSpPr>
      </xdr:nvSpPr>
      <xdr:spPr bwMode="auto">
        <a:xfrm flipV="1">
          <a:off x="5314950" y="1104900"/>
          <a:ext cx="0" cy="866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47625</xdr:colOff>
      <xdr:row>9</xdr:row>
      <xdr:rowOff>9525</xdr:rowOff>
    </xdr:from>
    <xdr:to>
      <xdr:col>47</xdr:col>
      <xdr:colOff>47625</xdr:colOff>
      <xdr:row>16</xdr:row>
      <xdr:rowOff>9525</xdr:rowOff>
    </xdr:to>
    <xdr:sp macro="" textlink="">
      <xdr:nvSpPr>
        <xdr:cNvPr id="541307" name="Line 443">
          <a:extLst>
            <a:ext uri="{FF2B5EF4-FFF2-40B4-BE49-F238E27FC236}">
              <a16:creationId xmlns:a16="http://schemas.microsoft.com/office/drawing/2014/main" id="{D3BF4246-60B4-421D-BF55-F2804927D857}"/>
            </a:ext>
          </a:extLst>
        </xdr:cNvPr>
        <xdr:cNvSpPr>
          <a:spLocks noChangeShapeType="1"/>
        </xdr:cNvSpPr>
      </xdr:nvSpPr>
      <xdr:spPr bwMode="auto">
        <a:xfrm flipV="1">
          <a:off x="5419725" y="1123950"/>
          <a:ext cx="0" cy="866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104778</xdr:colOff>
      <xdr:row>14</xdr:row>
      <xdr:rowOff>123823</xdr:rowOff>
    </xdr:from>
    <xdr:to>
      <xdr:col>45</xdr:col>
      <xdr:colOff>38103</xdr:colOff>
      <xdr:row>24</xdr:row>
      <xdr:rowOff>85724</xdr:rowOff>
    </xdr:to>
    <xdr:sp macro="" textlink="">
      <xdr:nvSpPr>
        <xdr:cNvPr id="455" name="TextBox 454">
          <a:extLst>
            <a:ext uri="{FF2B5EF4-FFF2-40B4-BE49-F238E27FC236}">
              <a16:creationId xmlns:a16="http://schemas.microsoft.com/office/drawing/2014/main" id="{305FCA56-DBC2-41F8-B1BA-8D734DB2C6B1}"/>
            </a:ext>
          </a:extLst>
        </xdr:cNvPr>
        <xdr:cNvSpPr txBox="1"/>
      </xdr:nvSpPr>
      <xdr:spPr>
        <a:xfrm rot="16200000">
          <a:off x="4557715" y="2205036"/>
          <a:ext cx="1200151"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600"/>
            </a:lnSpc>
          </a:pPr>
          <a:endParaRPr lang="en-US" sz="800" baseline="0">
            <a:latin typeface="Arial" pitchFamily="34" charset="0"/>
          </a:endParaRPr>
        </a:p>
        <a:p>
          <a:pPr algn="ctr">
            <a:lnSpc>
              <a:spcPts val="600"/>
            </a:lnSpc>
          </a:pPr>
          <a:r>
            <a:rPr lang="en-US" sz="800" baseline="0">
              <a:latin typeface="Trebuchet MS" panose="020B0603020202020204" pitchFamily="34" charset="0"/>
            </a:rPr>
            <a:t>Waterafscheider</a:t>
          </a:r>
        </a:p>
      </xdr:txBody>
    </xdr:sp>
    <xdr:clientData/>
  </xdr:twoCellAnchor>
  <xdr:twoCellAnchor>
    <xdr:from>
      <xdr:col>45</xdr:col>
      <xdr:colOff>47625</xdr:colOff>
      <xdr:row>24</xdr:row>
      <xdr:rowOff>0</xdr:rowOff>
    </xdr:from>
    <xdr:to>
      <xdr:col>83</xdr:col>
      <xdr:colOff>0</xdr:colOff>
      <xdr:row>24</xdr:row>
      <xdr:rowOff>0</xdr:rowOff>
    </xdr:to>
    <xdr:sp macro="" textlink="">
      <xdr:nvSpPr>
        <xdr:cNvPr id="541309" name="Line 21">
          <a:extLst>
            <a:ext uri="{FF2B5EF4-FFF2-40B4-BE49-F238E27FC236}">
              <a16:creationId xmlns:a16="http://schemas.microsoft.com/office/drawing/2014/main" id="{88F14C6B-2A74-4771-A9A0-90C64B331E99}"/>
            </a:ext>
          </a:extLst>
        </xdr:cNvPr>
        <xdr:cNvSpPr>
          <a:spLocks noChangeShapeType="1"/>
        </xdr:cNvSpPr>
      </xdr:nvSpPr>
      <xdr:spPr bwMode="auto">
        <a:xfrm flipV="1">
          <a:off x="5191125" y="2971800"/>
          <a:ext cx="4295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38100</xdr:colOff>
      <xdr:row>22</xdr:row>
      <xdr:rowOff>123825</xdr:rowOff>
    </xdr:from>
    <xdr:to>
      <xdr:col>83</xdr:col>
      <xdr:colOff>9525</xdr:colOff>
      <xdr:row>23</xdr:row>
      <xdr:rowOff>0</xdr:rowOff>
    </xdr:to>
    <xdr:sp macro="" textlink="">
      <xdr:nvSpPr>
        <xdr:cNvPr id="541310" name="Line 21">
          <a:extLst>
            <a:ext uri="{FF2B5EF4-FFF2-40B4-BE49-F238E27FC236}">
              <a16:creationId xmlns:a16="http://schemas.microsoft.com/office/drawing/2014/main" id="{D686ACA8-102A-4AD9-9B06-A774FC62DA6C}"/>
            </a:ext>
          </a:extLst>
        </xdr:cNvPr>
        <xdr:cNvSpPr>
          <a:spLocks noChangeShapeType="1"/>
        </xdr:cNvSpPr>
      </xdr:nvSpPr>
      <xdr:spPr bwMode="auto">
        <a:xfrm>
          <a:off x="5181600" y="2847975"/>
          <a:ext cx="4314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95250</xdr:colOff>
      <xdr:row>22</xdr:row>
      <xdr:rowOff>28575</xdr:rowOff>
    </xdr:from>
    <xdr:to>
      <xdr:col>61</xdr:col>
      <xdr:colOff>66675</xdr:colOff>
      <xdr:row>28</xdr:row>
      <xdr:rowOff>85725</xdr:rowOff>
    </xdr:to>
    <xdr:grpSp>
      <xdr:nvGrpSpPr>
        <xdr:cNvPr id="541311" name="Group 344">
          <a:extLst>
            <a:ext uri="{FF2B5EF4-FFF2-40B4-BE49-F238E27FC236}">
              <a16:creationId xmlns:a16="http://schemas.microsoft.com/office/drawing/2014/main" id="{378BCD53-FED3-4A76-8A60-952B2A023CBC}"/>
            </a:ext>
          </a:extLst>
        </xdr:cNvPr>
        <xdr:cNvGrpSpPr>
          <a:grpSpLocks/>
        </xdr:cNvGrpSpPr>
      </xdr:nvGrpSpPr>
      <xdr:grpSpPr bwMode="auto">
        <a:xfrm>
          <a:off x="5810250" y="2878455"/>
          <a:ext cx="1228725" cy="834390"/>
          <a:chOff x="6566956" y="1343566"/>
          <a:chExt cx="2047886" cy="1181471"/>
        </a:xfrm>
      </xdr:grpSpPr>
      <xdr:sp macro="" textlink="">
        <xdr:nvSpPr>
          <xdr:cNvPr id="469" name="TextBox 468">
            <a:extLst>
              <a:ext uri="{FF2B5EF4-FFF2-40B4-BE49-F238E27FC236}">
                <a16:creationId xmlns:a16="http://schemas.microsoft.com/office/drawing/2014/main" id="{C866CDD5-CB91-4579-A657-C324FD953122}"/>
              </a:ext>
            </a:extLst>
          </xdr:cNvPr>
          <xdr:cNvSpPr txBox="1"/>
        </xdr:nvSpPr>
        <xdr:spPr>
          <a:xfrm>
            <a:off x="7313085" y="2103083"/>
            <a:ext cx="1301757" cy="421954"/>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Uitsluispomp</a:t>
            </a:r>
          </a:p>
        </xdr:txBody>
      </xdr:sp>
      <xdr:sp macro="" textlink="">
        <xdr:nvSpPr>
          <xdr:cNvPr id="541430" name="Line 281">
            <a:extLst>
              <a:ext uri="{FF2B5EF4-FFF2-40B4-BE49-F238E27FC236}">
                <a16:creationId xmlns:a16="http://schemas.microsoft.com/office/drawing/2014/main" id="{E0C41678-BE5F-4223-8808-5F4004CDD886}"/>
              </a:ext>
            </a:extLst>
          </xdr:cNvPr>
          <xdr:cNvSpPr>
            <a:spLocks noChangeShapeType="1"/>
          </xdr:cNvSpPr>
        </xdr:nvSpPr>
        <xdr:spPr bwMode="auto">
          <a:xfrm flipH="1" flipV="1">
            <a:off x="6947957" y="1810198"/>
            <a:ext cx="492128" cy="60480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1431" name="Group 439">
            <a:extLst>
              <a:ext uri="{FF2B5EF4-FFF2-40B4-BE49-F238E27FC236}">
                <a16:creationId xmlns:a16="http://schemas.microsoft.com/office/drawing/2014/main" id="{5C934888-3C4A-44EC-8AF6-F456CBB93A4B}"/>
              </a:ext>
            </a:extLst>
          </xdr:cNvPr>
          <xdr:cNvGrpSpPr>
            <a:grpSpLocks/>
          </xdr:cNvGrpSpPr>
        </xdr:nvGrpSpPr>
        <xdr:grpSpPr bwMode="auto">
          <a:xfrm>
            <a:off x="6566956" y="1343566"/>
            <a:ext cx="495301" cy="494761"/>
            <a:chOff x="6625165" y="3047482"/>
            <a:chExt cx="495301" cy="494761"/>
          </a:xfrm>
        </xdr:grpSpPr>
        <xdr:sp macro="" textlink="">
          <xdr:nvSpPr>
            <xdr:cNvPr id="471" name="Flowchart: Connector 470">
              <a:extLst>
                <a:ext uri="{FF2B5EF4-FFF2-40B4-BE49-F238E27FC236}">
                  <a16:creationId xmlns:a16="http://schemas.microsoft.com/office/drawing/2014/main" id="{C0A66D69-CEE3-4D60-AAAF-C48E09C41E3F}"/>
                </a:ext>
              </a:extLst>
            </xdr:cNvPr>
            <xdr:cNvSpPr/>
          </xdr:nvSpPr>
          <xdr:spPr>
            <a:xfrm>
              <a:off x="6625165" y="3047482"/>
              <a:ext cx="492128" cy="492280"/>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1434" name="Group 438">
              <a:extLst>
                <a:ext uri="{FF2B5EF4-FFF2-40B4-BE49-F238E27FC236}">
                  <a16:creationId xmlns:a16="http://schemas.microsoft.com/office/drawing/2014/main" id="{1D687BFD-ACEA-4FF5-98ED-46AC42E611D6}"/>
                </a:ext>
              </a:extLst>
            </xdr:cNvPr>
            <xdr:cNvGrpSpPr>
              <a:grpSpLocks/>
            </xdr:cNvGrpSpPr>
          </xdr:nvGrpSpPr>
          <xdr:grpSpPr bwMode="auto">
            <a:xfrm>
              <a:off x="6752720" y="3080889"/>
              <a:ext cx="358222" cy="419996"/>
              <a:chOff x="6752720" y="3080889"/>
              <a:chExt cx="358222" cy="419996"/>
            </a:xfrm>
          </xdr:grpSpPr>
          <xdr:sp macro="" textlink="">
            <xdr:nvSpPr>
              <xdr:cNvPr id="541435" name="Line 271">
                <a:extLst>
                  <a:ext uri="{FF2B5EF4-FFF2-40B4-BE49-F238E27FC236}">
                    <a16:creationId xmlns:a16="http://schemas.microsoft.com/office/drawing/2014/main" id="{A1B0B5FF-F187-480C-BF68-18705A605BE5}"/>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36" name="Line 272">
                <a:extLst>
                  <a:ext uri="{FF2B5EF4-FFF2-40B4-BE49-F238E27FC236}">
                    <a16:creationId xmlns:a16="http://schemas.microsoft.com/office/drawing/2014/main" id="{407268AF-D062-4E74-A67F-5F258C116728}"/>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37" name="Line 273">
                <a:extLst>
                  <a:ext uri="{FF2B5EF4-FFF2-40B4-BE49-F238E27FC236}">
                    <a16:creationId xmlns:a16="http://schemas.microsoft.com/office/drawing/2014/main" id="{37F8CC2F-6662-4763-8FD9-E5DD9C6AC9FD}"/>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xnSp macro="">
        <xdr:nvCxnSpPr>
          <xdr:cNvPr id="470" name="Straight Connector 469">
            <a:extLst>
              <a:ext uri="{FF2B5EF4-FFF2-40B4-BE49-F238E27FC236}">
                <a16:creationId xmlns:a16="http://schemas.microsoft.com/office/drawing/2014/main" id="{0D31CFCA-1AE4-4903-B2A3-ACF923D30BA2}"/>
              </a:ext>
            </a:extLst>
          </xdr:cNvPr>
          <xdr:cNvCxnSpPr/>
        </xdr:nvCxnSpPr>
        <xdr:spPr>
          <a:xfrm>
            <a:off x="7440086" y="2412516"/>
            <a:ext cx="11747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49</xdr:col>
      <xdr:colOff>38100</xdr:colOff>
      <xdr:row>13</xdr:row>
      <xdr:rowOff>38100</xdr:rowOff>
    </xdr:from>
    <xdr:to>
      <xdr:col>51</xdr:col>
      <xdr:colOff>47625</xdr:colOff>
      <xdr:row>16</xdr:row>
      <xdr:rowOff>38100</xdr:rowOff>
    </xdr:to>
    <xdr:grpSp>
      <xdr:nvGrpSpPr>
        <xdr:cNvPr id="541312" name="Group 337">
          <a:extLst>
            <a:ext uri="{FF2B5EF4-FFF2-40B4-BE49-F238E27FC236}">
              <a16:creationId xmlns:a16="http://schemas.microsoft.com/office/drawing/2014/main" id="{3DB509BE-89FC-4B75-B6A8-D9DC31537256}"/>
            </a:ext>
          </a:extLst>
        </xdr:cNvPr>
        <xdr:cNvGrpSpPr>
          <a:grpSpLocks/>
        </xdr:cNvGrpSpPr>
      </xdr:nvGrpSpPr>
      <xdr:grpSpPr bwMode="auto">
        <a:xfrm>
          <a:off x="5638800" y="1722120"/>
          <a:ext cx="238125" cy="388620"/>
          <a:chOff x="9454092" y="2436296"/>
          <a:chExt cx="242358" cy="373581"/>
        </a:xfrm>
      </xdr:grpSpPr>
      <xdr:grpSp>
        <xdr:nvGrpSpPr>
          <xdr:cNvPr id="541424" name="Group 370">
            <a:extLst>
              <a:ext uri="{FF2B5EF4-FFF2-40B4-BE49-F238E27FC236}">
                <a16:creationId xmlns:a16="http://schemas.microsoft.com/office/drawing/2014/main" id="{680EBD98-DE9D-49DB-96AB-92E88946AC57}"/>
              </a:ext>
            </a:extLst>
          </xdr:cNvPr>
          <xdr:cNvGrpSpPr>
            <a:grpSpLocks/>
          </xdr:cNvGrpSpPr>
        </xdr:nvGrpSpPr>
        <xdr:grpSpPr bwMode="auto">
          <a:xfrm>
            <a:off x="9454092" y="2436291"/>
            <a:ext cx="242358" cy="338668"/>
            <a:chOff x="6121494" y="226"/>
            <a:chExt cx="242358" cy="46"/>
          </a:xfrm>
        </xdr:grpSpPr>
        <xdr:sp macro="" textlink="">
          <xdr:nvSpPr>
            <xdr:cNvPr id="484" name="Oval 371">
              <a:extLst>
                <a:ext uri="{FF2B5EF4-FFF2-40B4-BE49-F238E27FC236}">
                  <a16:creationId xmlns:a16="http://schemas.microsoft.com/office/drawing/2014/main" id="{F42A7AE1-29A3-454F-BF3D-E588B5A33D89}"/>
                </a:ext>
              </a:extLst>
            </xdr:cNvPr>
            <xdr:cNvSpPr>
              <a:spLocks noChangeArrowheads="1"/>
            </xdr:cNvSpPr>
          </xdr:nvSpPr>
          <xdr:spPr bwMode="auto">
            <a:xfrm>
              <a:off x="6121494" y="226"/>
              <a:ext cx="242358" cy="3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a:t>
              </a:r>
            </a:p>
          </xdr:txBody>
        </xdr:sp>
        <xdr:sp macro="" textlink="">
          <xdr:nvSpPr>
            <xdr:cNvPr id="541427" name="Line 372">
              <a:extLst>
                <a:ext uri="{FF2B5EF4-FFF2-40B4-BE49-F238E27FC236}">
                  <a16:creationId xmlns:a16="http://schemas.microsoft.com/office/drawing/2014/main" id="{3FC3E1E2-E43A-4DD0-9A4D-F0CB35A05089}"/>
                </a:ext>
              </a:extLst>
            </xdr:cNvPr>
            <xdr:cNvSpPr>
              <a:spLocks noChangeShapeType="1"/>
            </xdr:cNvSpPr>
          </xdr:nvSpPr>
          <xdr:spPr bwMode="auto">
            <a:xfrm flipV="1">
              <a:off x="6197691" y="257"/>
              <a:ext cx="3"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28" name="Line 373">
              <a:extLst>
                <a:ext uri="{FF2B5EF4-FFF2-40B4-BE49-F238E27FC236}">
                  <a16:creationId xmlns:a16="http://schemas.microsoft.com/office/drawing/2014/main" id="{935F635A-2906-48E3-A2A3-198A763E3653}"/>
                </a:ext>
              </a:extLst>
            </xdr:cNvPr>
            <xdr:cNvSpPr>
              <a:spLocks noChangeShapeType="1"/>
            </xdr:cNvSpPr>
          </xdr:nvSpPr>
          <xdr:spPr bwMode="auto">
            <a:xfrm>
              <a:off x="6276718" y="258"/>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83" name="Rectangle 482">
            <a:extLst>
              <a:ext uri="{FF2B5EF4-FFF2-40B4-BE49-F238E27FC236}">
                <a16:creationId xmlns:a16="http://schemas.microsoft.com/office/drawing/2014/main" id="{48A65579-FAC2-4BAC-95C6-9FF544F3CE7A}"/>
              </a:ext>
            </a:extLst>
          </xdr:cNvPr>
          <xdr:cNvSpPr/>
        </xdr:nvSpPr>
        <xdr:spPr>
          <a:xfrm>
            <a:off x="9541341" y="2733245"/>
            <a:ext cx="67860" cy="766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58</xdr:col>
      <xdr:colOff>28575</xdr:colOff>
      <xdr:row>11</xdr:row>
      <xdr:rowOff>28575</xdr:rowOff>
    </xdr:from>
    <xdr:to>
      <xdr:col>73</xdr:col>
      <xdr:colOff>76200</xdr:colOff>
      <xdr:row>19</xdr:row>
      <xdr:rowOff>9525</xdr:rowOff>
    </xdr:to>
    <xdr:grpSp>
      <xdr:nvGrpSpPr>
        <xdr:cNvPr id="541313" name="Group 344">
          <a:extLst>
            <a:ext uri="{FF2B5EF4-FFF2-40B4-BE49-F238E27FC236}">
              <a16:creationId xmlns:a16="http://schemas.microsoft.com/office/drawing/2014/main" id="{3F7132C5-5382-4B34-82B4-F1CF1C96CD43}"/>
            </a:ext>
          </a:extLst>
        </xdr:cNvPr>
        <xdr:cNvGrpSpPr>
          <a:grpSpLocks/>
        </xdr:cNvGrpSpPr>
      </xdr:nvGrpSpPr>
      <xdr:grpSpPr bwMode="auto">
        <a:xfrm>
          <a:off x="6657975" y="1453515"/>
          <a:ext cx="1762125" cy="1017270"/>
          <a:chOff x="6566956" y="867829"/>
          <a:chExt cx="1762128" cy="970498"/>
        </a:xfrm>
      </xdr:grpSpPr>
      <xdr:sp macro="" textlink="">
        <xdr:nvSpPr>
          <xdr:cNvPr id="541415" name="Line 281">
            <a:extLst>
              <a:ext uri="{FF2B5EF4-FFF2-40B4-BE49-F238E27FC236}">
                <a16:creationId xmlns:a16="http://schemas.microsoft.com/office/drawing/2014/main" id="{CFBFF3E0-DA84-4DF4-A2A3-A80C2B5D40AB}"/>
              </a:ext>
            </a:extLst>
          </xdr:cNvPr>
          <xdr:cNvSpPr>
            <a:spLocks noChangeShapeType="1"/>
          </xdr:cNvSpPr>
        </xdr:nvSpPr>
        <xdr:spPr bwMode="auto">
          <a:xfrm flipH="1">
            <a:off x="6909854" y="1067636"/>
            <a:ext cx="428625" cy="29495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1416" name="Group 439">
            <a:extLst>
              <a:ext uri="{FF2B5EF4-FFF2-40B4-BE49-F238E27FC236}">
                <a16:creationId xmlns:a16="http://schemas.microsoft.com/office/drawing/2014/main" id="{C2FD9B12-31C1-44D9-AE95-E6CB9627F9CC}"/>
              </a:ext>
            </a:extLst>
          </xdr:cNvPr>
          <xdr:cNvGrpSpPr>
            <a:grpSpLocks/>
          </xdr:cNvGrpSpPr>
        </xdr:nvGrpSpPr>
        <xdr:grpSpPr bwMode="auto">
          <a:xfrm>
            <a:off x="6566956" y="1343566"/>
            <a:ext cx="495301" cy="494761"/>
            <a:chOff x="6625165" y="3047482"/>
            <a:chExt cx="495301" cy="494761"/>
          </a:xfrm>
        </xdr:grpSpPr>
        <xdr:sp macro="" textlink="">
          <xdr:nvSpPr>
            <xdr:cNvPr id="492" name="Flowchart: Connector 491">
              <a:extLst>
                <a:ext uri="{FF2B5EF4-FFF2-40B4-BE49-F238E27FC236}">
                  <a16:creationId xmlns:a16="http://schemas.microsoft.com/office/drawing/2014/main" id="{05106B7E-3345-453F-AAE1-2371DE457E06}"/>
                </a:ext>
              </a:extLst>
            </xdr:cNvPr>
            <xdr:cNvSpPr/>
          </xdr:nvSpPr>
          <xdr:spPr>
            <a:xfrm>
              <a:off x="6625165" y="3047479"/>
              <a:ext cx="495301" cy="494764"/>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1420" name="Group 438">
              <a:extLst>
                <a:ext uri="{FF2B5EF4-FFF2-40B4-BE49-F238E27FC236}">
                  <a16:creationId xmlns:a16="http://schemas.microsoft.com/office/drawing/2014/main" id="{62BE2595-2166-421E-97B0-85B00F24210C}"/>
                </a:ext>
              </a:extLst>
            </xdr:cNvPr>
            <xdr:cNvGrpSpPr>
              <a:grpSpLocks/>
            </xdr:cNvGrpSpPr>
          </xdr:nvGrpSpPr>
          <xdr:grpSpPr bwMode="auto">
            <a:xfrm>
              <a:off x="6752720" y="3080889"/>
              <a:ext cx="358222" cy="419996"/>
              <a:chOff x="6752720" y="3080889"/>
              <a:chExt cx="358222" cy="419996"/>
            </a:xfrm>
          </xdr:grpSpPr>
          <xdr:sp macro="" textlink="">
            <xdr:nvSpPr>
              <xdr:cNvPr id="541421" name="Line 271">
                <a:extLst>
                  <a:ext uri="{FF2B5EF4-FFF2-40B4-BE49-F238E27FC236}">
                    <a16:creationId xmlns:a16="http://schemas.microsoft.com/office/drawing/2014/main" id="{39527924-1E2F-4A98-8DFE-92CB06F7D45F}"/>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22" name="Line 272">
                <a:extLst>
                  <a:ext uri="{FF2B5EF4-FFF2-40B4-BE49-F238E27FC236}">
                    <a16:creationId xmlns:a16="http://schemas.microsoft.com/office/drawing/2014/main" id="{B55D741C-4845-48E6-B950-69D6209A3588}"/>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423" name="Line 273">
                <a:extLst>
                  <a:ext uri="{FF2B5EF4-FFF2-40B4-BE49-F238E27FC236}">
                    <a16:creationId xmlns:a16="http://schemas.microsoft.com/office/drawing/2014/main" id="{55497BC7-8029-4574-8AF2-C8B88726414E}"/>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490" name="TextBox 489">
            <a:extLst>
              <a:ext uri="{FF2B5EF4-FFF2-40B4-BE49-F238E27FC236}">
                <a16:creationId xmlns:a16="http://schemas.microsoft.com/office/drawing/2014/main" id="{B71A2C98-1BCB-4F9D-8DB0-4F43CAE1A526}"/>
              </a:ext>
            </a:extLst>
          </xdr:cNvPr>
          <xdr:cNvSpPr txBox="1"/>
        </xdr:nvSpPr>
        <xdr:spPr>
          <a:xfrm>
            <a:off x="7233707" y="867829"/>
            <a:ext cx="1095377" cy="209323"/>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Hoogvacuumblower</a:t>
            </a:r>
          </a:p>
        </xdr:txBody>
      </xdr:sp>
      <xdr:cxnSp macro="">
        <xdr:nvCxnSpPr>
          <xdr:cNvPr id="491" name="Straight Connector 490">
            <a:extLst>
              <a:ext uri="{FF2B5EF4-FFF2-40B4-BE49-F238E27FC236}">
                <a16:creationId xmlns:a16="http://schemas.microsoft.com/office/drawing/2014/main" id="{3588AD1C-6552-4716-863F-5DBA1910D882}"/>
              </a:ext>
            </a:extLst>
          </xdr:cNvPr>
          <xdr:cNvCxnSpPr/>
        </xdr:nvCxnSpPr>
        <xdr:spPr>
          <a:xfrm rot="16200000" flipH="1">
            <a:off x="7767108" y="610437"/>
            <a:ext cx="0" cy="9144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45</xdr:col>
      <xdr:colOff>104775</xdr:colOff>
      <xdr:row>9</xdr:row>
      <xdr:rowOff>102870</xdr:rowOff>
    </xdr:from>
    <xdr:to>
      <xdr:col>47</xdr:col>
      <xdr:colOff>104775</xdr:colOff>
      <xdr:row>11</xdr:row>
      <xdr:rowOff>76685</xdr:rowOff>
    </xdr:to>
    <xdr:sp macro="" textlink="">
      <xdr:nvSpPr>
        <xdr:cNvPr id="497" name="Oval 19">
          <a:extLst>
            <a:ext uri="{FF2B5EF4-FFF2-40B4-BE49-F238E27FC236}">
              <a16:creationId xmlns:a16="http://schemas.microsoft.com/office/drawing/2014/main" id="{2618C64B-F022-494F-8735-C5BA36222719}"/>
            </a:ext>
          </a:extLst>
        </xdr:cNvPr>
        <xdr:cNvSpPr>
          <a:spLocks noChangeArrowheads="1"/>
        </xdr:cNvSpPr>
      </xdr:nvSpPr>
      <xdr:spPr bwMode="auto">
        <a:xfrm>
          <a:off x="5248275" y="1200150"/>
          <a:ext cx="228600" cy="2381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Q</a:t>
          </a:r>
        </a:p>
      </xdr:txBody>
    </xdr:sp>
    <xdr:clientData/>
  </xdr:twoCellAnchor>
  <xdr:twoCellAnchor>
    <xdr:from>
      <xdr:col>47</xdr:col>
      <xdr:colOff>66675</xdr:colOff>
      <xdr:row>9</xdr:row>
      <xdr:rowOff>104775</xdr:rowOff>
    </xdr:from>
    <xdr:to>
      <xdr:col>51</xdr:col>
      <xdr:colOff>19050</xdr:colOff>
      <xdr:row>12</xdr:row>
      <xdr:rowOff>28575</xdr:rowOff>
    </xdr:to>
    <xdr:sp macro="" textlink="">
      <xdr:nvSpPr>
        <xdr:cNvPr id="541315" name="Line 463">
          <a:extLst>
            <a:ext uri="{FF2B5EF4-FFF2-40B4-BE49-F238E27FC236}">
              <a16:creationId xmlns:a16="http://schemas.microsoft.com/office/drawing/2014/main" id="{61AF3CAE-2057-467F-B3B4-D98E57C08A2E}"/>
            </a:ext>
          </a:extLst>
        </xdr:cNvPr>
        <xdr:cNvSpPr>
          <a:spLocks noChangeShapeType="1"/>
        </xdr:cNvSpPr>
      </xdr:nvSpPr>
      <xdr:spPr bwMode="auto">
        <a:xfrm flipH="1">
          <a:off x="5438775" y="1219200"/>
          <a:ext cx="40957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9525</xdr:colOff>
      <xdr:row>9</xdr:row>
      <xdr:rowOff>104775</xdr:rowOff>
    </xdr:from>
    <xdr:to>
      <xdr:col>56</xdr:col>
      <xdr:colOff>85725</xdr:colOff>
      <xdr:row>9</xdr:row>
      <xdr:rowOff>104775</xdr:rowOff>
    </xdr:to>
    <xdr:sp macro="" textlink="">
      <xdr:nvSpPr>
        <xdr:cNvPr id="541316" name="Line 462">
          <a:extLst>
            <a:ext uri="{FF2B5EF4-FFF2-40B4-BE49-F238E27FC236}">
              <a16:creationId xmlns:a16="http://schemas.microsoft.com/office/drawing/2014/main" id="{A4C5896F-EE08-4736-8E9E-518D2AFB5AED}"/>
            </a:ext>
          </a:extLst>
        </xdr:cNvPr>
        <xdr:cNvSpPr>
          <a:spLocks noChangeShapeType="1"/>
        </xdr:cNvSpPr>
      </xdr:nvSpPr>
      <xdr:spPr bwMode="auto">
        <a:xfrm>
          <a:off x="5838825" y="121920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4</xdr:row>
      <xdr:rowOff>19050</xdr:rowOff>
    </xdr:from>
    <xdr:to>
      <xdr:col>55</xdr:col>
      <xdr:colOff>97181</xdr:colOff>
      <xdr:row>6</xdr:row>
      <xdr:rowOff>28575</xdr:rowOff>
    </xdr:to>
    <xdr:sp macro="" textlink="">
      <xdr:nvSpPr>
        <xdr:cNvPr id="502" name="TextBox 501">
          <a:extLst>
            <a:ext uri="{FF2B5EF4-FFF2-40B4-BE49-F238E27FC236}">
              <a16:creationId xmlns:a16="http://schemas.microsoft.com/office/drawing/2014/main" id="{DC919306-90F3-4377-9F56-CBD9DB1FCC3F}"/>
            </a:ext>
          </a:extLst>
        </xdr:cNvPr>
        <xdr:cNvSpPr txBox="1"/>
      </xdr:nvSpPr>
      <xdr:spPr bwMode="auto">
        <a:xfrm>
          <a:off x="4762500" y="514350"/>
          <a:ext cx="1838231"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Hoogvacuumextractieeenheid</a:t>
          </a:r>
        </a:p>
      </xdr:txBody>
    </xdr:sp>
    <xdr:clientData/>
  </xdr:twoCellAnchor>
  <xdr:twoCellAnchor>
    <xdr:from>
      <xdr:col>59</xdr:col>
      <xdr:colOff>57150</xdr:colOff>
      <xdr:row>10</xdr:row>
      <xdr:rowOff>85725</xdr:rowOff>
    </xdr:from>
    <xdr:to>
      <xdr:col>61</xdr:col>
      <xdr:colOff>57150</xdr:colOff>
      <xdr:row>12</xdr:row>
      <xdr:rowOff>76200</xdr:rowOff>
    </xdr:to>
    <xdr:sp macro="" textlink="">
      <xdr:nvSpPr>
        <xdr:cNvPr id="519" name="Oval 19">
          <a:extLst>
            <a:ext uri="{FF2B5EF4-FFF2-40B4-BE49-F238E27FC236}">
              <a16:creationId xmlns:a16="http://schemas.microsoft.com/office/drawing/2014/main" id="{2BEF1A8A-A909-4D08-8A1A-8B349DE25DCE}"/>
            </a:ext>
          </a:extLst>
        </xdr:cNvPr>
        <xdr:cNvSpPr>
          <a:spLocks noChangeArrowheads="1"/>
        </xdr:cNvSpPr>
      </xdr:nvSpPr>
      <xdr:spPr bwMode="auto">
        <a:xfrm>
          <a:off x="6800850" y="1323975"/>
          <a:ext cx="228600" cy="2381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56</xdr:col>
      <xdr:colOff>66675</xdr:colOff>
      <xdr:row>12</xdr:row>
      <xdr:rowOff>28575</xdr:rowOff>
    </xdr:from>
    <xdr:to>
      <xdr:col>59</xdr:col>
      <xdr:colOff>66675</xdr:colOff>
      <xdr:row>14</xdr:row>
      <xdr:rowOff>38100</xdr:rowOff>
    </xdr:to>
    <xdr:sp macro="" textlink="">
      <xdr:nvSpPr>
        <xdr:cNvPr id="541320" name="Line 21">
          <a:extLst>
            <a:ext uri="{FF2B5EF4-FFF2-40B4-BE49-F238E27FC236}">
              <a16:creationId xmlns:a16="http://schemas.microsoft.com/office/drawing/2014/main" id="{D372E87D-0875-470A-9408-5F661BCF597A}"/>
            </a:ext>
          </a:extLst>
        </xdr:cNvPr>
        <xdr:cNvSpPr>
          <a:spLocks noChangeShapeType="1"/>
        </xdr:cNvSpPr>
      </xdr:nvSpPr>
      <xdr:spPr bwMode="auto">
        <a:xfrm flipV="1">
          <a:off x="6467475" y="1514475"/>
          <a:ext cx="34290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16</xdr:row>
      <xdr:rowOff>0</xdr:rowOff>
    </xdr:from>
    <xdr:to>
      <xdr:col>55</xdr:col>
      <xdr:colOff>0</xdr:colOff>
      <xdr:row>17</xdr:row>
      <xdr:rowOff>114300</xdr:rowOff>
    </xdr:to>
    <xdr:sp macro="" textlink="">
      <xdr:nvSpPr>
        <xdr:cNvPr id="521" name="Oval 19">
          <a:extLst>
            <a:ext uri="{FF2B5EF4-FFF2-40B4-BE49-F238E27FC236}">
              <a16:creationId xmlns:a16="http://schemas.microsoft.com/office/drawing/2014/main" id="{9D0A18E5-782C-446E-8AE0-B6767D5632A5}"/>
            </a:ext>
          </a:extLst>
        </xdr:cNvPr>
        <xdr:cNvSpPr>
          <a:spLocks noChangeArrowheads="1"/>
        </xdr:cNvSpPr>
      </xdr:nvSpPr>
      <xdr:spPr bwMode="auto">
        <a:xfrm>
          <a:off x="6057900" y="1981200"/>
          <a:ext cx="228600" cy="2381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Q</a:t>
          </a:r>
        </a:p>
      </xdr:txBody>
    </xdr:sp>
    <xdr:clientData/>
  </xdr:twoCellAnchor>
  <xdr:twoCellAnchor>
    <xdr:from>
      <xdr:col>59</xdr:col>
      <xdr:colOff>76200</xdr:colOff>
      <xdr:row>22</xdr:row>
      <xdr:rowOff>47625</xdr:rowOff>
    </xdr:from>
    <xdr:to>
      <xdr:col>70</xdr:col>
      <xdr:colOff>38100</xdr:colOff>
      <xdr:row>28</xdr:row>
      <xdr:rowOff>19050</xdr:rowOff>
    </xdr:to>
    <xdr:grpSp>
      <xdr:nvGrpSpPr>
        <xdr:cNvPr id="541322" name="Group 460">
          <a:extLst>
            <a:ext uri="{FF2B5EF4-FFF2-40B4-BE49-F238E27FC236}">
              <a16:creationId xmlns:a16="http://schemas.microsoft.com/office/drawing/2014/main" id="{144617D0-79CB-4A94-B531-1474E482CB03}"/>
            </a:ext>
          </a:extLst>
        </xdr:cNvPr>
        <xdr:cNvGrpSpPr>
          <a:grpSpLocks/>
        </xdr:cNvGrpSpPr>
      </xdr:nvGrpSpPr>
      <xdr:grpSpPr bwMode="auto">
        <a:xfrm>
          <a:off x="6819900" y="2897505"/>
          <a:ext cx="1219200" cy="748665"/>
          <a:chOff x="2543192" y="10829925"/>
          <a:chExt cx="1219193" cy="714377"/>
        </a:xfrm>
      </xdr:grpSpPr>
      <xdr:grpSp>
        <xdr:nvGrpSpPr>
          <xdr:cNvPr id="541409" name="Group 434">
            <a:extLst>
              <a:ext uri="{FF2B5EF4-FFF2-40B4-BE49-F238E27FC236}">
                <a16:creationId xmlns:a16="http://schemas.microsoft.com/office/drawing/2014/main" id="{B5CCB29B-46A0-4DBE-AB10-83AFB5CFFB18}"/>
              </a:ext>
            </a:extLst>
          </xdr:cNvPr>
          <xdr:cNvGrpSpPr>
            <a:grpSpLocks/>
          </xdr:cNvGrpSpPr>
        </xdr:nvGrpSpPr>
        <xdr:grpSpPr bwMode="auto">
          <a:xfrm>
            <a:off x="2543192" y="10829925"/>
            <a:ext cx="1200143" cy="714377"/>
            <a:chOff x="7705735" y="2466975"/>
            <a:chExt cx="1200143" cy="714377"/>
          </a:xfrm>
        </xdr:grpSpPr>
        <xdr:grpSp>
          <xdr:nvGrpSpPr>
            <xdr:cNvPr id="541411" name="Group 201">
              <a:extLst>
                <a:ext uri="{FF2B5EF4-FFF2-40B4-BE49-F238E27FC236}">
                  <a16:creationId xmlns:a16="http://schemas.microsoft.com/office/drawing/2014/main" id="{4BD58287-D1BC-4600-AAF6-BBE2A3F46D83}"/>
                </a:ext>
              </a:extLst>
            </xdr:cNvPr>
            <xdr:cNvGrpSpPr>
              <a:grpSpLocks/>
            </xdr:cNvGrpSpPr>
          </xdr:nvGrpSpPr>
          <xdr:grpSpPr bwMode="auto">
            <a:xfrm>
              <a:off x="7705735" y="2466975"/>
              <a:ext cx="1200143" cy="714377"/>
              <a:chOff x="5823390" y="5581650"/>
              <a:chExt cx="1203699" cy="714377"/>
            </a:xfrm>
          </xdr:grpSpPr>
          <xdr:sp macro="" textlink="">
            <xdr:nvSpPr>
              <xdr:cNvPr id="528" name="TextBox 527">
                <a:extLst>
                  <a:ext uri="{FF2B5EF4-FFF2-40B4-BE49-F238E27FC236}">
                    <a16:creationId xmlns:a16="http://schemas.microsoft.com/office/drawing/2014/main" id="{07AC8CA9-71C8-45E6-B07A-704D7B4C53D1}"/>
                  </a:ext>
                </a:extLst>
              </xdr:cNvPr>
              <xdr:cNvSpPr txBox="1"/>
            </xdr:nvSpPr>
            <xdr:spPr bwMode="auto">
              <a:xfrm>
                <a:off x="6215070" y="5867401"/>
                <a:ext cx="812019" cy="428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Cumulatieve debietsmeter</a:t>
                </a:r>
              </a:p>
            </xdr:txBody>
          </xdr:sp>
          <xdr:sp macro="" textlink="">
            <xdr:nvSpPr>
              <xdr:cNvPr id="529" name="Oval 426">
                <a:extLst>
                  <a:ext uri="{FF2B5EF4-FFF2-40B4-BE49-F238E27FC236}">
                    <a16:creationId xmlns:a16="http://schemas.microsoft.com/office/drawing/2014/main" id="{A3248F1F-19D3-4F15-BD92-D8EA1B951E43}"/>
                  </a:ext>
                </a:extLst>
              </xdr:cNvPr>
              <xdr:cNvSpPr>
                <a:spLocks noChangeArrowheads="1"/>
              </xdr:cNvSpPr>
            </xdr:nvSpPr>
            <xdr:spPr bwMode="auto">
              <a:xfrm>
                <a:off x="5823390" y="5581650"/>
                <a:ext cx="248382" cy="24765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527" name="Straight Connector 526">
              <a:extLst>
                <a:ext uri="{FF2B5EF4-FFF2-40B4-BE49-F238E27FC236}">
                  <a16:creationId xmlns:a16="http://schemas.microsoft.com/office/drawing/2014/main" id="{357880C9-846C-4287-A3F2-74BC216C8E2E}"/>
                </a:ext>
              </a:extLst>
            </xdr:cNvPr>
            <xdr:cNvCxnSpPr/>
          </xdr:nvCxnSpPr>
          <xdr:spPr>
            <a:xfrm rot="16200000" flipH="1">
              <a:off x="7796220" y="2814639"/>
              <a:ext cx="476251" cy="2381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25" name="Straight Connector 524">
            <a:extLst>
              <a:ext uri="{FF2B5EF4-FFF2-40B4-BE49-F238E27FC236}">
                <a16:creationId xmlns:a16="http://schemas.microsoft.com/office/drawing/2014/main" id="{B5B2194D-5433-47FC-85B0-AE3FB04142B5}"/>
              </a:ext>
            </a:extLst>
          </xdr:cNvPr>
          <xdr:cNvCxnSpPr/>
        </xdr:nvCxnSpPr>
        <xdr:spPr>
          <a:xfrm flipV="1">
            <a:off x="2990864" y="11525252"/>
            <a:ext cx="7715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85</xdr:col>
      <xdr:colOff>85725</xdr:colOff>
      <xdr:row>22</xdr:row>
      <xdr:rowOff>47625</xdr:rowOff>
    </xdr:from>
    <xdr:to>
      <xdr:col>86</xdr:col>
      <xdr:colOff>76200</xdr:colOff>
      <xdr:row>25</xdr:row>
      <xdr:rowOff>38100</xdr:rowOff>
    </xdr:to>
    <xdr:sp macro="" textlink="">
      <xdr:nvSpPr>
        <xdr:cNvPr id="541323" name="Freeform 275">
          <a:extLst>
            <a:ext uri="{FF2B5EF4-FFF2-40B4-BE49-F238E27FC236}">
              <a16:creationId xmlns:a16="http://schemas.microsoft.com/office/drawing/2014/main" id="{6CBE29FD-A41B-445A-98F7-D11F596866B3}"/>
            </a:ext>
          </a:extLst>
        </xdr:cNvPr>
        <xdr:cNvSpPr>
          <a:spLocks/>
        </xdr:cNvSpPr>
      </xdr:nvSpPr>
      <xdr:spPr bwMode="auto">
        <a:xfrm>
          <a:off x="9801225" y="2771775"/>
          <a:ext cx="104775" cy="361950"/>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0</xdr:colOff>
      <xdr:row>23</xdr:row>
      <xdr:rowOff>0</xdr:rowOff>
    </xdr:from>
    <xdr:to>
      <xdr:col>86</xdr:col>
      <xdr:colOff>76200</xdr:colOff>
      <xdr:row>23</xdr:row>
      <xdr:rowOff>0</xdr:rowOff>
    </xdr:to>
    <xdr:cxnSp macro="">
      <xdr:nvCxnSpPr>
        <xdr:cNvPr id="535" name="Straight Connector 534">
          <a:extLst>
            <a:ext uri="{FF2B5EF4-FFF2-40B4-BE49-F238E27FC236}">
              <a16:creationId xmlns:a16="http://schemas.microsoft.com/office/drawing/2014/main" id="{7023B61C-016A-4418-BBAF-64AB30DADDD2}"/>
            </a:ext>
          </a:extLst>
        </xdr:cNvPr>
        <xdr:cNvCxnSpPr/>
      </xdr:nvCxnSpPr>
      <xdr:spPr>
        <a:xfrm>
          <a:off x="12115800" y="2847975"/>
          <a:ext cx="419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0</xdr:colOff>
      <xdr:row>24</xdr:row>
      <xdr:rowOff>0</xdr:rowOff>
    </xdr:from>
    <xdr:to>
      <xdr:col>85</xdr:col>
      <xdr:colOff>76200</xdr:colOff>
      <xdr:row>24</xdr:row>
      <xdr:rowOff>1</xdr:rowOff>
    </xdr:to>
    <xdr:cxnSp macro="">
      <xdr:nvCxnSpPr>
        <xdr:cNvPr id="536" name="Straight Connector 535">
          <a:extLst>
            <a:ext uri="{FF2B5EF4-FFF2-40B4-BE49-F238E27FC236}">
              <a16:creationId xmlns:a16="http://schemas.microsoft.com/office/drawing/2014/main" id="{89F5685F-DF58-4F53-B757-9A719A5EDFA3}"/>
            </a:ext>
          </a:extLst>
        </xdr:cNvPr>
        <xdr:cNvCxnSpPr/>
      </xdr:nvCxnSpPr>
      <xdr:spPr>
        <a:xfrm>
          <a:off x="12115800" y="2971800"/>
          <a:ext cx="3048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9525</xdr:colOff>
      <xdr:row>24</xdr:row>
      <xdr:rowOff>0</xdr:rowOff>
    </xdr:from>
    <xdr:to>
      <xdr:col>101</xdr:col>
      <xdr:colOff>66675</xdr:colOff>
      <xdr:row>24</xdr:row>
      <xdr:rowOff>0</xdr:rowOff>
    </xdr:to>
    <xdr:sp macro="" textlink="">
      <xdr:nvSpPr>
        <xdr:cNvPr id="541326" name="Line 278">
          <a:extLst>
            <a:ext uri="{FF2B5EF4-FFF2-40B4-BE49-F238E27FC236}">
              <a16:creationId xmlns:a16="http://schemas.microsoft.com/office/drawing/2014/main" id="{09A3C99F-0695-4559-A5A4-1649BCF890FD}"/>
            </a:ext>
          </a:extLst>
        </xdr:cNvPr>
        <xdr:cNvSpPr>
          <a:spLocks noChangeShapeType="1"/>
        </xdr:cNvSpPr>
      </xdr:nvSpPr>
      <xdr:spPr bwMode="auto">
        <a:xfrm>
          <a:off x="10067925" y="2971800"/>
          <a:ext cx="1543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44</xdr:row>
      <xdr:rowOff>28575</xdr:rowOff>
    </xdr:from>
    <xdr:to>
      <xdr:col>31</xdr:col>
      <xdr:colOff>0</xdr:colOff>
      <xdr:row>49</xdr:row>
      <xdr:rowOff>114300</xdr:rowOff>
    </xdr:to>
    <xdr:sp macro="" textlink="">
      <xdr:nvSpPr>
        <xdr:cNvPr id="541327" name="Rectangle 77" descr="Wide upward diagonal">
          <a:extLst>
            <a:ext uri="{FF2B5EF4-FFF2-40B4-BE49-F238E27FC236}">
              <a16:creationId xmlns:a16="http://schemas.microsoft.com/office/drawing/2014/main" id="{99A4552E-704E-408B-B07C-F6173C3478A6}"/>
            </a:ext>
          </a:extLst>
        </xdr:cNvPr>
        <xdr:cNvSpPr>
          <a:spLocks noChangeArrowheads="1"/>
        </xdr:cNvSpPr>
      </xdr:nvSpPr>
      <xdr:spPr bwMode="auto">
        <a:xfrm>
          <a:off x="3429000" y="5476875"/>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14</xdr:col>
      <xdr:colOff>9525</xdr:colOff>
      <xdr:row>44</xdr:row>
      <xdr:rowOff>19050</xdr:rowOff>
    </xdr:from>
    <xdr:to>
      <xdr:col>15</xdr:col>
      <xdr:colOff>9525</xdr:colOff>
      <xdr:row>49</xdr:row>
      <xdr:rowOff>104775</xdr:rowOff>
    </xdr:to>
    <xdr:sp macro="" textlink="">
      <xdr:nvSpPr>
        <xdr:cNvPr id="541328" name="Rectangle 77" descr="Wide upward diagonal">
          <a:extLst>
            <a:ext uri="{FF2B5EF4-FFF2-40B4-BE49-F238E27FC236}">
              <a16:creationId xmlns:a16="http://schemas.microsoft.com/office/drawing/2014/main" id="{BC9E25CB-427C-467E-98D5-15069F18FF62}"/>
            </a:ext>
          </a:extLst>
        </xdr:cNvPr>
        <xdr:cNvSpPr>
          <a:spLocks noChangeArrowheads="1"/>
        </xdr:cNvSpPr>
      </xdr:nvSpPr>
      <xdr:spPr bwMode="auto">
        <a:xfrm>
          <a:off x="1609725" y="5467350"/>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21</xdr:col>
      <xdr:colOff>0</xdr:colOff>
      <xdr:row>44</xdr:row>
      <xdr:rowOff>19050</xdr:rowOff>
    </xdr:from>
    <xdr:to>
      <xdr:col>22</xdr:col>
      <xdr:colOff>0</xdr:colOff>
      <xdr:row>49</xdr:row>
      <xdr:rowOff>104775</xdr:rowOff>
    </xdr:to>
    <xdr:sp macro="" textlink="">
      <xdr:nvSpPr>
        <xdr:cNvPr id="541329" name="Rectangle 77" descr="Wide upward diagonal">
          <a:extLst>
            <a:ext uri="{FF2B5EF4-FFF2-40B4-BE49-F238E27FC236}">
              <a16:creationId xmlns:a16="http://schemas.microsoft.com/office/drawing/2014/main" id="{F25D178B-340C-42D0-8D7B-0E2B58E09197}"/>
            </a:ext>
          </a:extLst>
        </xdr:cNvPr>
        <xdr:cNvSpPr>
          <a:spLocks noChangeArrowheads="1"/>
        </xdr:cNvSpPr>
      </xdr:nvSpPr>
      <xdr:spPr bwMode="auto">
        <a:xfrm>
          <a:off x="2400300" y="5467350"/>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0</xdr:col>
      <xdr:colOff>104775</xdr:colOff>
      <xdr:row>44</xdr:row>
      <xdr:rowOff>19050</xdr:rowOff>
    </xdr:from>
    <xdr:to>
      <xdr:col>10</xdr:col>
      <xdr:colOff>57150</xdr:colOff>
      <xdr:row>50</xdr:row>
      <xdr:rowOff>19050</xdr:rowOff>
    </xdr:to>
    <xdr:grpSp>
      <xdr:nvGrpSpPr>
        <xdr:cNvPr id="541330" name="Group 320">
          <a:extLst>
            <a:ext uri="{FF2B5EF4-FFF2-40B4-BE49-F238E27FC236}">
              <a16:creationId xmlns:a16="http://schemas.microsoft.com/office/drawing/2014/main" id="{6FA40E33-513B-4C68-A952-479FDD1B68F6}"/>
            </a:ext>
          </a:extLst>
        </xdr:cNvPr>
        <xdr:cNvGrpSpPr>
          <a:grpSpLocks/>
        </xdr:cNvGrpSpPr>
      </xdr:nvGrpSpPr>
      <xdr:grpSpPr bwMode="auto">
        <a:xfrm>
          <a:off x="104775" y="5718810"/>
          <a:ext cx="1095375" cy="777240"/>
          <a:chOff x="4905375" y="4581525"/>
          <a:chExt cx="1095375" cy="742950"/>
        </a:xfrm>
      </xdr:grpSpPr>
      <xdr:sp macro="" textlink="">
        <xdr:nvSpPr>
          <xdr:cNvPr id="541400" name="Line 4">
            <a:extLst>
              <a:ext uri="{FF2B5EF4-FFF2-40B4-BE49-F238E27FC236}">
                <a16:creationId xmlns:a16="http://schemas.microsoft.com/office/drawing/2014/main" id="{1307489C-51C8-45FF-A0F1-CEF8C3D95786}"/>
              </a:ext>
            </a:extLst>
          </xdr:cNvPr>
          <xdr:cNvSpPr>
            <a:spLocks noChangeShapeType="1"/>
          </xdr:cNvSpPr>
        </xdr:nvSpPr>
        <xdr:spPr bwMode="auto">
          <a:xfrm flipH="1">
            <a:off x="5724524" y="45910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541401" name="Group 295">
            <a:extLst>
              <a:ext uri="{FF2B5EF4-FFF2-40B4-BE49-F238E27FC236}">
                <a16:creationId xmlns:a16="http://schemas.microsoft.com/office/drawing/2014/main" id="{D93D56B0-456C-4F75-B023-C6AF2740F694}"/>
              </a:ext>
            </a:extLst>
          </xdr:cNvPr>
          <xdr:cNvGrpSpPr>
            <a:grpSpLocks/>
          </xdr:cNvGrpSpPr>
        </xdr:nvGrpSpPr>
        <xdr:grpSpPr bwMode="auto">
          <a:xfrm>
            <a:off x="4905375" y="4581525"/>
            <a:ext cx="809625" cy="742950"/>
            <a:chOff x="4838700" y="5019675"/>
            <a:chExt cx="809625" cy="742950"/>
          </a:xfrm>
        </xdr:grpSpPr>
        <xdr:grpSp>
          <xdr:nvGrpSpPr>
            <xdr:cNvPr id="541405" name="Group 294">
              <a:extLst>
                <a:ext uri="{FF2B5EF4-FFF2-40B4-BE49-F238E27FC236}">
                  <a16:creationId xmlns:a16="http://schemas.microsoft.com/office/drawing/2014/main" id="{A877F74E-C1ED-4934-A957-61D77B114B40}"/>
                </a:ext>
              </a:extLst>
            </xdr:cNvPr>
            <xdr:cNvGrpSpPr>
              <a:grpSpLocks/>
            </xdr:cNvGrpSpPr>
          </xdr:nvGrpSpPr>
          <xdr:grpSpPr bwMode="auto">
            <a:xfrm>
              <a:off x="4838700" y="5305425"/>
              <a:ext cx="685800" cy="457200"/>
              <a:chOff x="4838700" y="5305425"/>
              <a:chExt cx="685800" cy="457200"/>
            </a:xfrm>
          </xdr:grpSpPr>
          <xdr:sp macro="" textlink="">
            <xdr:nvSpPr>
              <xdr:cNvPr id="221" name="Oval 220">
                <a:extLst>
                  <a:ext uri="{FF2B5EF4-FFF2-40B4-BE49-F238E27FC236}">
                    <a16:creationId xmlns:a16="http://schemas.microsoft.com/office/drawing/2014/main" id="{8F6A267B-C05F-4145-B005-F1820FE4663F}"/>
                  </a:ext>
                </a:extLst>
              </xdr:cNvPr>
              <xdr:cNvSpPr>
                <a:spLocks noChangeArrowheads="1"/>
              </xdr:cNvSpPr>
            </xdr:nvSpPr>
            <xdr:spPr bwMode="auto">
              <a:xfrm>
                <a:off x="4838700" y="5524500"/>
                <a:ext cx="22860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B</a:t>
                </a:r>
              </a:p>
            </xdr:txBody>
          </xdr:sp>
          <xdr:sp macro="" textlink="">
            <xdr:nvSpPr>
              <xdr:cNvPr id="541408" name="Line 24">
                <a:extLst>
                  <a:ext uri="{FF2B5EF4-FFF2-40B4-BE49-F238E27FC236}">
                    <a16:creationId xmlns:a16="http://schemas.microsoft.com/office/drawing/2014/main" id="{458F2E09-F282-4334-BDF3-935DF7EB79B6}"/>
                  </a:ext>
                </a:extLst>
              </xdr:cNvPr>
              <xdr:cNvSpPr>
                <a:spLocks noChangeShapeType="1"/>
              </xdr:cNvSpPr>
            </xdr:nvSpPr>
            <xdr:spPr bwMode="auto">
              <a:xfrm flipV="1">
                <a:off x="5067300" y="5305425"/>
                <a:ext cx="4572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41406" name="Rectangle 77" descr="Wide upward diagonal">
              <a:extLst>
                <a:ext uri="{FF2B5EF4-FFF2-40B4-BE49-F238E27FC236}">
                  <a16:creationId xmlns:a16="http://schemas.microsoft.com/office/drawing/2014/main" id="{0844D33B-00F6-4E65-BB93-45F0CDFEC387}"/>
                </a:ext>
              </a:extLst>
            </xdr:cNvPr>
            <xdr:cNvSpPr>
              <a:spLocks noChangeArrowheads="1"/>
            </xdr:cNvSpPr>
          </xdr:nvSpPr>
          <xdr:spPr bwMode="auto">
            <a:xfrm>
              <a:off x="5534025" y="5019675"/>
              <a:ext cx="114300" cy="7048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grpSp>
      <xdr:sp macro="" textlink="">
        <xdr:nvSpPr>
          <xdr:cNvPr id="541402" name="Line 170">
            <a:extLst>
              <a:ext uri="{FF2B5EF4-FFF2-40B4-BE49-F238E27FC236}">
                <a16:creationId xmlns:a16="http://schemas.microsoft.com/office/drawing/2014/main" id="{58F3FCB7-7610-45E6-9A76-E675137B423A}"/>
              </a:ext>
            </a:extLst>
          </xdr:cNvPr>
          <xdr:cNvSpPr>
            <a:spLocks noChangeShapeType="1"/>
          </xdr:cNvSpPr>
        </xdr:nvSpPr>
        <xdr:spPr bwMode="auto">
          <a:xfrm flipV="1">
            <a:off x="5943600" y="4591050"/>
            <a:ext cx="0" cy="704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1403" name="Line 4">
            <a:extLst>
              <a:ext uri="{FF2B5EF4-FFF2-40B4-BE49-F238E27FC236}">
                <a16:creationId xmlns:a16="http://schemas.microsoft.com/office/drawing/2014/main" id="{8E4EDC2F-46A9-4EC8-97F4-315FB83AB65F}"/>
              </a:ext>
            </a:extLst>
          </xdr:cNvPr>
          <xdr:cNvSpPr>
            <a:spLocks noChangeShapeType="1"/>
          </xdr:cNvSpPr>
        </xdr:nvSpPr>
        <xdr:spPr bwMode="auto">
          <a:xfrm flipH="1">
            <a:off x="5724525" y="5286375"/>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4" name="TextBox 213">
            <a:extLst>
              <a:ext uri="{FF2B5EF4-FFF2-40B4-BE49-F238E27FC236}">
                <a16:creationId xmlns:a16="http://schemas.microsoft.com/office/drawing/2014/main" id="{013E67BB-5F1C-4F56-BC9C-600297FB4744}"/>
              </a:ext>
            </a:extLst>
          </xdr:cNvPr>
          <xdr:cNvSpPr txBox="1"/>
        </xdr:nvSpPr>
        <xdr:spPr>
          <a:xfrm rot="16200000">
            <a:off x="5529263" y="4843462"/>
            <a:ext cx="57150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300 mm</a:t>
            </a:r>
          </a:p>
        </xdr:txBody>
      </xdr:sp>
    </xdr:grpSp>
    <xdr:clientData/>
  </xdr:twoCellAnchor>
  <xdr:twoCellAnchor>
    <xdr:from>
      <xdr:col>46</xdr:col>
      <xdr:colOff>76197</xdr:colOff>
      <xdr:row>15</xdr:row>
      <xdr:rowOff>112395</xdr:rowOff>
    </xdr:from>
    <xdr:to>
      <xdr:col>47</xdr:col>
      <xdr:colOff>41097</xdr:colOff>
      <xdr:row>16</xdr:row>
      <xdr:rowOff>27384</xdr:rowOff>
    </xdr:to>
    <xdr:sp macro="" textlink="">
      <xdr:nvSpPr>
        <xdr:cNvPr id="223" name="Rectangle 222">
          <a:extLst>
            <a:ext uri="{FF2B5EF4-FFF2-40B4-BE49-F238E27FC236}">
              <a16:creationId xmlns:a16="http://schemas.microsoft.com/office/drawing/2014/main" id="{C27A386E-6726-459C-BE0C-DD29E678A584}"/>
            </a:ext>
          </a:extLst>
        </xdr:cNvPr>
        <xdr:cNvSpPr/>
      </xdr:nvSpPr>
      <xdr:spPr bwMode="auto">
        <a:xfrm>
          <a:off x="5333997" y="1962150"/>
          <a:ext cx="79200" cy="457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xdr:from>
      <xdr:col>57</xdr:col>
      <xdr:colOff>104775</xdr:colOff>
      <xdr:row>4</xdr:row>
      <xdr:rowOff>14287</xdr:rowOff>
    </xdr:from>
    <xdr:to>
      <xdr:col>79</xdr:col>
      <xdr:colOff>28575</xdr:colOff>
      <xdr:row>8</xdr:row>
      <xdr:rowOff>31780</xdr:rowOff>
    </xdr:to>
    <xdr:sp macro="" textlink="">
      <xdr:nvSpPr>
        <xdr:cNvPr id="226" name="TextBox 225">
          <a:extLst>
            <a:ext uri="{FF2B5EF4-FFF2-40B4-BE49-F238E27FC236}">
              <a16:creationId xmlns:a16="http://schemas.microsoft.com/office/drawing/2014/main" id="{4F614E0F-423E-43F5-843D-7B8AC58A9459}"/>
            </a:ext>
          </a:extLst>
        </xdr:cNvPr>
        <xdr:cNvSpPr txBox="1"/>
      </xdr:nvSpPr>
      <xdr:spPr bwMode="auto">
        <a:xfrm>
          <a:off x="6740525" y="504824"/>
          <a:ext cx="2484967" cy="542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Opmerking:</a:t>
          </a:r>
        </a:p>
        <a:p>
          <a:r>
            <a:rPr lang="en-US" sz="800" baseline="0">
              <a:latin typeface="Trebuchet MS" panose="020B0603020202020204" pitchFamily="34" charset="0"/>
            </a:rPr>
            <a:t>- blower voorzien van werkingsurenteller </a:t>
          </a:r>
        </a:p>
        <a:p>
          <a:r>
            <a:rPr lang="en-US" sz="800" baseline="0">
              <a:latin typeface="Trebuchet MS" panose="020B0603020202020204" pitchFamily="34" charset="0"/>
            </a:rPr>
            <a:t>- blower voorzien van een frequentieregelaar</a:t>
          </a:r>
        </a:p>
        <a:p>
          <a:endParaRPr lang="en-US" sz="800" baseline="0">
            <a:latin typeface="Arial" pitchFamily="34" charset="0"/>
          </a:endParaRPr>
        </a:p>
      </xdr:txBody>
    </xdr:sp>
    <xdr:clientData/>
  </xdr:twoCellAnchor>
  <xdr:twoCellAnchor>
    <xdr:from>
      <xdr:col>41</xdr:col>
      <xdr:colOff>57150</xdr:colOff>
      <xdr:row>10</xdr:row>
      <xdr:rowOff>66675</xdr:rowOff>
    </xdr:from>
    <xdr:to>
      <xdr:col>43</xdr:col>
      <xdr:colOff>57150</xdr:colOff>
      <xdr:row>12</xdr:row>
      <xdr:rowOff>57150</xdr:rowOff>
    </xdr:to>
    <xdr:sp macro="" textlink="">
      <xdr:nvSpPr>
        <xdr:cNvPr id="240" name="Oval 19">
          <a:extLst>
            <a:ext uri="{FF2B5EF4-FFF2-40B4-BE49-F238E27FC236}">
              <a16:creationId xmlns:a16="http://schemas.microsoft.com/office/drawing/2014/main" id="{39767031-956A-4E14-81E1-9834907662F4}"/>
            </a:ext>
          </a:extLst>
        </xdr:cNvPr>
        <xdr:cNvSpPr>
          <a:spLocks noChangeArrowheads="1"/>
        </xdr:cNvSpPr>
      </xdr:nvSpPr>
      <xdr:spPr bwMode="auto">
        <a:xfrm>
          <a:off x="4733925" y="1304925"/>
          <a:ext cx="228600" cy="2381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38</xdr:col>
      <xdr:colOff>85725</xdr:colOff>
      <xdr:row>12</xdr:row>
      <xdr:rowOff>9525</xdr:rowOff>
    </xdr:from>
    <xdr:to>
      <xdr:col>41</xdr:col>
      <xdr:colOff>57150</xdr:colOff>
      <xdr:row>14</xdr:row>
      <xdr:rowOff>66675</xdr:rowOff>
    </xdr:to>
    <xdr:sp macro="" textlink="">
      <xdr:nvSpPr>
        <xdr:cNvPr id="541334" name="Line 21">
          <a:extLst>
            <a:ext uri="{FF2B5EF4-FFF2-40B4-BE49-F238E27FC236}">
              <a16:creationId xmlns:a16="http://schemas.microsoft.com/office/drawing/2014/main" id="{A752EDE0-4499-42FB-A573-38786A2E665B}"/>
            </a:ext>
          </a:extLst>
        </xdr:cNvPr>
        <xdr:cNvSpPr>
          <a:spLocks noChangeShapeType="1"/>
        </xdr:cNvSpPr>
      </xdr:nvSpPr>
      <xdr:spPr bwMode="auto">
        <a:xfrm flipV="1">
          <a:off x="4429125" y="1495425"/>
          <a:ext cx="3143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2116</xdr:colOff>
      <xdr:row>4</xdr:row>
      <xdr:rowOff>17462</xdr:rowOff>
    </xdr:from>
    <xdr:ext cx="3069263" cy="461935"/>
    <xdr:sp macro="" textlink="">
      <xdr:nvSpPr>
        <xdr:cNvPr id="216" name="TextBox 215">
          <a:extLst>
            <a:ext uri="{FF2B5EF4-FFF2-40B4-BE49-F238E27FC236}">
              <a16:creationId xmlns:a16="http://schemas.microsoft.com/office/drawing/2014/main" id="{316BBCA5-6868-4C7B-BC41-0706345E5F3D}"/>
            </a:ext>
          </a:extLst>
        </xdr:cNvPr>
        <xdr:cNvSpPr txBox="1"/>
      </xdr:nvSpPr>
      <xdr:spPr>
        <a:xfrm>
          <a:off x="349249" y="507999"/>
          <a:ext cx="3058583" cy="444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fontAlgn="base">
            <a:lnSpc>
              <a:spcPts val="700"/>
            </a:lnSpc>
          </a:pPr>
          <a:r>
            <a:rPr lang="en-US" sz="800" baseline="0">
              <a:solidFill>
                <a:schemeClr val="dk1"/>
              </a:solidFill>
              <a:latin typeface="Trebuchet MS" panose="020B0603020202020204" pitchFamily="34" charset="0"/>
              <a:ea typeface="+mn-ea"/>
              <a:cs typeface="Arial" pitchFamily="34" charset="0"/>
            </a:rPr>
            <a:t>Het hoogste punt van het leidingsysteem tussen vochtafscheider en aansluiting op onttrekkingsput wordt zo laag mogelijk gehouden. </a:t>
          </a:r>
        </a:p>
      </xdr:txBody>
    </xdr:sp>
    <xdr:clientData/>
  </xdr:oneCellAnchor>
  <xdr:twoCellAnchor>
    <xdr:from>
      <xdr:col>38</xdr:col>
      <xdr:colOff>19050</xdr:colOff>
      <xdr:row>14</xdr:row>
      <xdr:rowOff>57150</xdr:rowOff>
    </xdr:from>
    <xdr:to>
      <xdr:col>39</xdr:col>
      <xdr:colOff>57150</xdr:colOff>
      <xdr:row>15</xdr:row>
      <xdr:rowOff>123825</xdr:rowOff>
    </xdr:to>
    <xdr:grpSp>
      <xdr:nvGrpSpPr>
        <xdr:cNvPr id="541340" name="Group 216">
          <a:extLst>
            <a:ext uri="{FF2B5EF4-FFF2-40B4-BE49-F238E27FC236}">
              <a16:creationId xmlns:a16="http://schemas.microsoft.com/office/drawing/2014/main" id="{0B4AE025-0DE2-4B9D-82E8-DEA5912E6E37}"/>
            </a:ext>
          </a:extLst>
        </xdr:cNvPr>
        <xdr:cNvGrpSpPr>
          <a:grpSpLocks/>
        </xdr:cNvGrpSpPr>
      </xdr:nvGrpSpPr>
      <xdr:grpSpPr bwMode="auto">
        <a:xfrm>
          <a:off x="4362450" y="1870710"/>
          <a:ext cx="152400" cy="196215"/>
          <a:chOff x="4343411" y="7458078"/>
          <a:chExt cx="640886" cy="595872"/>
        </a:xfrm>
      </xdr:grpSpPr>
      <xdr:sp macro="" textlink="">
        <xdr:nvSpPr>
          <xdr:cNvPr id="218" name="Rectangle 217">
            <a:extLst>
              <a:ext uri="{FF2B5EF4-FFF2-40B4-BE49-F238E27FC236}">
                <a16:creationId xmlns:a16="http://schemas.microsoft.com/office/drawing/2014/main" id="{AF961B57-2F50-485B-AB17-FFA7A22DCAD3}"/>
              </a:ext>
            </a:extLst>
          </xdr:cNvPr>
          <xdr:cNvSpPr/>
        </xdr:nvSpPr>
        <xdr:spPr>
          <a:xfrm>
            <a:off x="4383466" y="7904982"/>
            <a:ext cx="320443" cy="14896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1359" name="Group 374">
            <a:extLst>
              <a:ext uri="{FF2B5EF4-FFF2-40B4-BE49-F238E27FC236}">
                <a16:creationId xmlns:a16="http://schemas.microsoft.com/office/drawing/2014/main" id="{E58A9808-F966-4B12-B84E-711A701602B6}"/>
              </a:ext>
            </a:extLst>
          </xdr:cNvPr>
          <xdr:cNvGrpSpPr>
            <a:grpSpLocks/>
          </xdr:cNvGrpSpPr>
        </xdr:nvGrpSpPr>
        <xdr:grpSpPr bwMode="auto">
          <a:xfrm>
            <a:off x="4343411" y="7458078"/>
            <a:ext cx="640886" cy="591185"/>
            <a:chOff x="4343411" y="7458078"/>
            <a:chExt cx="640886" cy="591185"/>
          </a:xfrm>
        </xdr:grpSpPr>
        <xdr:sp macro="" textlink="">
          <xdr:nvSpPr>
            <xdr:cNvPr id="220" name="Flowchart: Collate 219">
              <a:extLst>
                <a:ext uri="{FF2B5EF4-FFF2-40B4-BE49-F238E27FC236}">
                  <a16:creationId xmlns:a16="http://schemas.microsoft.com/office/drawing/2014/main" id="{CB03671E-468C-48C0-9A00-08436B90C805}"/>
                </a:ext>
              </a:extLst>
            </xdr:cNvPr>
            <xdr:cNvSpPr/>
          </xdr:nvSpPr>
          <xdr:spPr bwMode="auto">
            <a:xfrm rot="10800000">
              <a:off x="4343411" y="7458078"/>
              <a:ext cx="440609" cy="446903"/>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22" name="Straight Connector 221">
              <a:extLst>
                <a:ext uri="{FF2B5EF4-FFF2-40B4-BE49-F238E27FC236}">
                  <a16:creationId xmlns:a16="http://schemas.microsoft.com/office/drawing/2014/main" id="{F9C57F56-279C-477D-9093-E82A85DEC637}"/>
                </a:ext>
              </a:extLst>
            </xdr:cNvPr>
            <xdr:cNvCxnSpPr>
              <a:stCxn id="220" idx="1"/>
            </xdr:cNvCxnSpPr>
          </xdr:nvCxnSpPr>
          <xdr:spPr bwMode="auto">
            <a:xfrm rot="5400000" flipH="1" flipV="1">
              <a:off x="4763995" y="7516176"/>
              <a:ext cx="0" cy="3604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4" name="Straight Connector 223">
              <a:extLst>
                <a:ext uri="{FF2B5EF4-FFF2-40B4-BE49-F238E27FC236}">
                  <a16:creationId xmlns:a16="http://schemas.microsoft.com/office/drawing/2014/main" id="{8D57026D-F2FF-41D3-84DD-BB0AF009B949}"/>
                </a:ext>
              </a:extLst>
            </xdr:cNvPr>
            <xdr:cNvCxnSpPr/>
          </xdr:nvCxnSpPr>
          <xdr:spPr bwMode="auto">
            <a:xfrm rot="5400000" flipV="1">
              <a:off x="4880018" y="7681531"/>
              <a:ext cx="20855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5" name="Oval 224">
              <a:extLst>
                <a:ext uri="{FF2B5EF4-FFF2-40B4-BE49-F238E27FC236}">
                  <a16:creationId xmlns:a16="http://schemas.microsoft.com/office/drawing/2014/main" id="{11B86356-C435-446D-9BC7-4364FE9D2B65}"/>
                </a:ext>
              </a:extLst>
            </xdr:cNvPr>
            <xdr:cNvSpPr/>
          </xdr:nvSpPr>
          <xdr:spPr bwMode="auto">
            <a:xfrm rot="5400000">
              <a:off x="4504131" y="7636342"/>
              <a:ext cx="119174" cy="120166"/>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27" name="Straight Connector 226">
              <a:extLst>
                <a:ext uri="{FF2B5EF4-FFF2-40B4-BE49-F238E27FC236}">
                  <a16:creationId xmlns:a16="http://schemas.microsoft.com/office/drawing/2014/main" id="{40493963-C41B-4223-96A0-F0CB85DCE550}"/>
                </a:ext>
              </a:extLst>
            </xdr:cNvPr>
            <xdr:cNvCxnSpPr/>
          </xdr:nvCxnSpPr>
          <xdr:spPr>
            <a:xfrm rot="10800000" flipH="1">
              <a:off x="4383466" y="8053949"/>
              <a:ext cx="320443"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55</xdr:col>
      <xdr:colOff>114300</xdr:colOff>
      <xdr:row>14</xdr:row>
      <xdr:rowOff>38100</xdr:rowOff>
    </xdr:from>
    <xdr:to>
      <xdr:col>57</xdr:col>
      <xdr:colOff>19050</xdr:colOff>
      <xdr:row>15</xdr:row>
      <xdr:rowOff>123825</xdr:rowOff>
    </xdr:to>
    <xdr:grpSp>
      <xdr:nvGrpSpPr>
        <xdr:cNvPr id="541341" name="Group 262">
          <a:extLst>
            <a:ext uri="{FF2B5EF4-FFF2-40B4-BE49-F238E27FC236}">
              <a16:creationId xmlns:a16="http://schemas.microsoft.com/office/drawing/2014/main" id="{14F1C415-434F-4A59-90AA-B74B115A41B6}"/>
            </a:ext>
          </a:extLst>
        </xdr:cNvPr>
        <xdr:cNvGrpSpPr>
          <a:grpSpLocks/>
        </xdr:cNvGrpSpPr>
      </xdr:nvGrpSpPr>
      <xdr:grpSpPr bwMode="auto">
        <a:xfrm>
          <a:off x="6400800" y="1851660"/>
          <a:ext cx="133350" cy="215265"/>
          <a:chOff x="4343411" y="7458078"/>
          <a:chExt cx="640886" cy="595872"/>
        </a:xfrm>
      </xdr:grpSpPr>
      <xdr:sp macro="" textlink="">
        <xdr:nvSpPr>
          <xdr:cNvPr id="265" name="Rectangle 264">
            <a:extLst>
              <a:ext uri="{FF2B5EF4-FFF2-40B4-BE49-F238E27FC236}">
                <a16:creationId xmlns:a16="http://schemas.microsoft.com/office/drawing/2014/main" id="{058FF4C7-19EC-47F4-8D37-D418BD933C01}"/>
              </a:ext>
            </a:extLst>
          </xdr:cNvPr>
          <xdr:cNvSpPr/>
        </xdr:nvSpPr>
        <xdr:spPr>
          <a:xfrm>
            <a:off x="4389189" y="7918525"/>
            <a:ext cx="320443" cy="1354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541352" name="Group 374">
            <a:extLst>
              <a:ext uri="{FF2B5EF4-FFF2-40B4-BE49-F238E27FC236}">
                <a16:creationId xmlns:a16="http://schemas.microsoft.com/office/drawing/2014/main" id="{3A702779-91CA-42DD-BA37-9B60BDCB9877}"/>
              </a:ext>
            </a:extLst>
          </xdr:cNvPr>
          <xdr:cNvGrpSpPr>
            <a:grpSpLocks/>
          </xdr:cNvGrpSpPr>
        </xdr:nvGrpSpPr>
        <xdr:grpSpPr bwMode="auto">
          <a:xfrm>
            <a:off x="4343411" y="7458078"/>
            <a:ext cx="640886" cy="591185"/>
            <a:chOff x="4343411" y="7458078"/>
            <a:chExt cx="640886" cy="591185"/>
          </a:xfrm>
        </xdr:grpSpPr>
        <xdr:sp macro="" textlink="">
          <xdr:nvSpPr>
            <xdr:cNvPr id="267" name="Flowchart: Collate 266">
              <a:extLst>
                <a:ext uri="{FF2B5EF4-FFF2-40B4-BE49-F238E27FC236}">
                  <a16:creationId xmlns:a16="http://schemas.microsoft.com/office/drawing/2014/main" id="{9AB625F6-A89C-4424-99E0-F7D8225AB73E}"/>
                </a:ext>
              </a:extLst>
            </xdr:cNvPr>
            <xdr:cNvSpPr/>
          </xdr:nvSpPr>
          <xdr:spPr bwMode="auto">
            <a:xfrm rot="10800000">
              <a:off x="4343411" y="7458078"/>
              <a:ext cx="457776" cy="460446"/>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72" name="Straight Connector 271">
              <a:extLst>
                <a:ext uri="{FF2B5EF4-FFF2-40B4-BE49-F238E27FC236}">
                  <a16:creationId xmlns:a16="http://schemas.microsoft.com/office/drawing/2014/main" id="{FCC1CEEF-0ED8-4CDA-8EF1-8FCE7F54422E}"/>
                </a:ext>
              </a:extLst>
            </xdr:cNvPr>
            <xdr:cNvCxnSpPr>
              <a:stCxn id="267" idx="1"/>
            </xdr:cNvCxnSpPr>
          </xdr:nvCxnSpPr>
          <xdr:spPr bwMode="auto">
            <a:xfrm rot="5400000" flipH="1" flipV="1">
              <a:off x="4778300" y="7468758"/>
              <a:ext cx="0" cy="411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4" name="Straight Connector 273">
              <a:extLst>
                <a:ext uri="{FF2B5EF4-FFF2-40B4-BE49-F238E27FC236}">
                  <a16:creationId xmlns:a16="http://schemas.microsoft.com/office/drawing/2014/main" id="{771B68D7-5306-4F08-888A-601EB1E1D515}"/>
                </a:ext>
              </a:extLst>
            </xdr:cNvPr>
            <xdr:cNvCxnSpPr/>
          </xdr:nvCxnSpPr>
          <xdr:spPr bwMode="auto">
            <a:xfrm rot="5400000" flipV="1">
              <a:off x="4862412" y="7688302"/>
              <a:ext cx="2437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5" name="Oval 274">
              <a:extLst>
                <a:ext uri="{FF2B5EF4-FFF2-40B4-BE49-F238E27FC236}">
                  <a16:creationId xmlns:a16="http://schemas.microsoft.com/office/drawing/2014/main" id="{08A69136-4E29-4CC5-BEED-D47F0639CCE3}"/>
                </a:ext>
              </a:extLst>
            </xdr:cNvPr>
            <xdr:cNvSpPr/>
          </xdr:nvSpPr>
          <xdr:spPr bwMode="auto">
            <a:xfrm rot="5400000">
              <a:off x="4481697" y="7619635"/>
              <a:ext cx="135425" cy="137333"/>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76" name="Straight Connector 275">
              <a:extLst>
                <a:ext uri="{FF2B5EF4-FFF2-40B4-BE49-F238E27FC236}">
                  <a16:creationId xmlns:a16="http://schemas.microsoft.com/office/drawing/2014/main" id="{64731805-84B0-4BA0-9651-2C50A8F37DCC}"/>
                </a:ext>
              </a:extLst>
            </xdr:cNvPr>
            <xdr:cNvCxnSpPr/>
          </xdr:nvCxnSpPr>
          <xdr:spPr>
            <a:xfrm rot="10800000" flipH="1">
              <a:off x="4389189" y="8053949"/>
              <a:ext cx="320443"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104775</xdr:colOff>
      <xdr:row>20</xdr:row>
      <xdr:rowOff>0</xdr:rowOff>
    </xdr:from>
    <xdr:to>
      <xdr:col>16</xdr:col>
      <xdr:colOff>9525</xdr:colOff>
      <xdr:row>21</xdr:row>
      <xdr:rowOff>85725</xdr:rowOff>
    </xdr:to>
    <xdr:grpSp>
      <xdr:nvGrpSpPr>
        <xdr:cNvPr id="207" name="Group 206">
          <a:extLst>
            <a:ext uri="{FF2B5EF4-FFF2-40B4-BE49-F238E27FC236}">
              <a16:creationId xmlns:a16="http://schemas.microsoft.com/office/drawing/2014/main" id="{E7A0549C-E73B-483B-9CFA-6DD48A8D8051}"/>
            </a:ext>
          </a:extLst>
        </xdr:cNvPr>
        <xdr:cNvGrpSpPr/>
      </xdr:nvGrpSpPr>
      <xdr:grpSpPr>
        <a:xfrm>
          <a:off x="1590675" y="2590800"/>
          <a:ext cx="247650" cy="215265"/>
          <a:chOff x="9105900" y="10525124"/>
          <a:chExt cx="1935421" cy="1647267"/>
        </a:xfrm>
      </xdr:grpSpPr>
      <xdr:sp macro="" textlink="">
        <xdr:nvSpPr>
          <xdr:cNvPr id="208" name="Rectangle 207">
            <a:extLst>
              <a:ext uri="{FF2B5EF4-FFF2-40B4-BE49-F238E27FC236}">
                <a16:creationId xmlns:a16="http://schemas.microsoft.com/office/drawing/2014/main" id="{748D6202-0C40-4C59-A19B-80A5E7924824}"/>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09" name="Group 208">
            <a:extLst>
              <a:ext uri="{FF2B5EF4-FFF2-40B4-BE49-F238E27FC236}">
                <a16:creationId xmlns:a16="http://schemas.microsoft.com/office/drawing/2014/main" id="{87DC8D00-FD8A-4F7C-829F-B8C21AE4DA92}"/>
              </a:ext>
            </a:extLst>
          </xdr:cNvPr>
          <xdr:cNvGrpSpPr/>
        </xdr:nvGrpSpPr>
        <xdr:grpSpPr>
          <a:xfrm>
            <a:off x="9458325" y="10553724"/>
            <a:ext cx="1582996" cy="1618667"/>
            <a:chOff x="9672631" y="10572773"/>
            <a:chExt cx="1862144" cy="1618667"/>
          </a:xfrm>
        </xdr:grpSpPr>
        <xdr:grpSp>
          <xdr:nvGrpSpPr>
            <xdr:cNvPr id="210" name="Group 160">
              <a:extLst>
                <a:ext uri="{FF2B5EF4-FFF2-40B4-BE49-F238E27FC236}">
                  <a16:creationId xmlns:a16="http://schemas.microsoft.com/office/drawing/2014/main" id="{B6B7F123-1A78-4EFF-A080-66849FDA2E46}"/>
                </a:ext>
              </a:extLst>
            </xdr:cNvPr>
            <xdr:cNvGrpSpPr>
              <a:grpSpLocks/>
            </xdr:cNvGrpSpPr>
          </xdr:nvGrpSpPr>
          <xdr:grpSpPr bwMode="auto">
            <a:xfrm rot="5400000">
              <a:off x="9366667" y="10497738"/>
              <a:ext cx="1618667" cy="1730640"/>
              <a:chOff x="967311" y="8951113"/>
              <a:chExt cx="914400" cy="651143"/>
            </a:xfrm>
          </xdr:grpSpPr>
          <xdr:sp macro="" textlink="">
            <xdr:nvSpPr>
              <xdr:cNvPr id="215" name="Flowchart: Collate 214">
                <a:extLst>
                  <a:ext uri="{FF2B5EF4-FFF2-40B4-BE49-F238E27FC236}">
                    <a16:creationId xmlns:a16="http://schemas.microsoft.com/office/drawing/2014/main" id="{1DA4E9C2-4722-4483-845A-8F3DC7548B7A}"/>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17" name="Straight Connector 216">
                <a:extLst>
                  <a:ext uri="{FF2B5EF4-FFF2-40B4-BE49-F238E27FC236}">
                    <a16:creationId xmlns:a16="http://schemas.microsoft.com/office/drawing/2014/main" id="{36B3CFF8-2AF9-4728-95D4-10C5E5DA8B90}"/>
                  </a:ext>
                </a:extLst>
              </xdr:cNvPr>
              <xdr:cNvCxnSpPr>
                <a:stCxn id="215"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11" name="Group 739">
              <a:extLst>
                <a:ext uri="{FF2B5EF4-FFF2-40B4-BE49-F238E27FC236}">
                  <a16:creationId xmlns:a16="http://schemas.microsoft.com/office/drawing/2014/main" id="{BD606EC9-9417-4DB6-B9C6-89B0D1FA5143}"/>
                </a:ext>
              </a:extLst>
            </xdr:cNvPr>
            <xdr:cNvGrpSpPr>
              <a:grpSpLocks/>
            </xdr:cNvGrpSpPr>
          </xdr:nvGrpSpPr>
          <xdr:grpSpPr bwMode="auto">
            <a:xfrm rot="5400000">
              <a:off x="9931465" y="10675315"/>
              <a:ext cx="809344" cy="1375501"/>
              <a:chOff x="4407561" y="8451137"/>
              <a:chExt cx="84219" cy="134638"/>
            </a:xfrm>
          </xdr:grpSpPr>
          <xdr:cxnSp macro="">
            <xdr:nvCxnSpPr>
              <xdr:cNvPr id="212" name="Straight Connector 211">
                <a:extLst>
                  <a:ext uri="{FF2B5EF4-FFF2-40B4-BE49-F238E27FC236}">
                    <a16:creationId xmlns:a16="http://schemas.microsoft.com/office/drawing/2014/main" id="{5E77CBC9-A880-4720-8C4D-EC17EE81D7E3}"/>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3" name="Oval 212">
                <a:extLst>
                  <a:ext uri="{FF2B5EF4-FFF2-40B4-BE49-F238E27FC236}">
                    <a16:creationId xmlns:a16="http://schemas.microsoft.com/office/drawing/2014/main" id="{DF270A4C-D5F8-4F9A-A8A1-E35B95A9084B}"/>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20</xdr:col>
      <xdr:colOff>104775</xdr:colOff>
      <xdr:row>20</xdr:row>
      <xdr:rowOff>19050</xdr:rowOff>
    </xdr:from>
    <xdr:to>
      <xdr:col>23</xdr:col>
      <xdr:colOff>9525</xdr:colOff>
      <xdr:row>21</xdr:row>
      <xdr:rowOff>104775</xdr:rowOff>
    </xdr:to>
    <xdr:grpSp>
      <xdr:nvGrpSpPr>
        <xdr:cNvPr id="219" name="Group 218">
          <a:extLst>
            <a:ext uri="{FF2B5EF4-FFF2-40B4-BE49-F238E27FC236}">
              <a16:creationId xmlns:a16="http://schemas.microsoft.com/office/drawing/2014/main" id="{CFE28357-6241-4AFE-A91E-9C5F2C56E80A}"/>
            </a:ext>
          </a:extLst>
        </xdr:cNvPr>
        <xdr:cNvGrpSpPr/>
      </xdr:nvGrpSpPr>
      <xdr:grpSpPr>
        <a:xfrm>
          <a:off x="2390775" y="2609850"/>
          <a:ext cx="247650" cy="215265"/>
          <a:chOff x="9105900" y="10525124"/>
          <a:chExt cx="1935421" cy="1647267"/>
        </a:xfrm>
      </xdr:grpSpPr>
      <xdr:sp macro="" textlink="">
        <xdr:nvSpPr>
          <xdr:cNvPr id="228" name="Rectangle 227">
            <a:extLst>
              <a:ext uri="{FF2B5EF4-FFF2-40B4-BE49-F238E27FC236}">
                <a16:creationId xmlns:a16="http://schemas.microsoft.com/office/drawing/2014/main" id="{7197E74B-62C4-443D-AD0E-5BAFC7AC3878}"/>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29" name="Group 228">
            <a:extLst>
              <a:ext uri="{FF2B5EF4-FFF2-40B4-BE49-F238E27FC236}">
                <a16:creationId xmlns:a16="http://schemas.microsoft.com/office/drawing/2014/main" id="{FDDD915D-5300-4CAF-8AB8-5DFE9D87DE84}"/>
              </a:ext>
            </a:extLst>
          </xdr:cNvPr>
          <xdr:cNvGrpSpPr/>
        </xdr:nvGrpSpPr>
        <xdr:grpSpPr>
          <a:xfrm>
            <a:off x="9458325" y="10553724"/>
            <a:ext cx="1582996" cy="1618667"/>
            <a:chOff x="9672631" y="10572773"/>
            <a:chExt cx="1862144" cy="1618667"/>
          </a:xfrm>
        </xdr:grpSpPr>
        <xdr:grpSp>
          <xdr:nvGrpSpPr>
            <xdr:cNvPr id="230" name="Group 160">
              <a:extLst>
                <a:ext uri="{FF2B5EF4-FFF2-40B4-BE49-F238E27FC236}">
                  <a16:creationId xmlns:a16="http://schemas.microsoft.com/office/drawing/2014/main" id="{4183CC21-1B61-4D0E-B6D4-577C06905C8A}"/>
                </a:ext>
              </a:extLst>
            </xdr:cNvPr>
            <xdr:cNvGrpSpPr>
              <a:grpSpLocks/>
            </xdr:cNvGrpSpPr>
          </xdr:nvGrpSpPr>
          <xdr:grpSpPr bwMode="auto">
            <a:xfrm rot="5400000">
              <a:off x="9366667" y="10497738"/>
              <a:ext cx="1618667" cy="1730640"/>
              <a:chOff x="967311" y="8951113"/>
              <a:chExt cx="914400" cy="651143"/>
            </a:xfrm>
          </xdr:grpSpPr>
          <xdr:sp macro="" textlink="">
            <xdr:nvSpPr>
              <xdr:cNvPr id="234" name="Flowchart: Collate 233">
                <a:extLst>
                  <a:ext uri="{FF2B5EF4-FFF2-40B4-BE49-F238E27FC236}">
                    <a16:creationId xmlns:a16="http://schemas.microsoft.com/office/drawing/2014/main" id="{D8D26482-0D4A-4DEF-8042-80A723F4F77D}"/>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35" name="Straight Connector 234">
                <a:extLst>
                  <a:ext uri="{FF2B5EF4-FFF2-40B4-BE49-F238E27FC236}">
                    <a16:creationId xmlns:a16="http://schemas.microsoft.com/office/drawing/2014/main" id="{2F4857B4-FC62-4603-ABCB-A9D0038A5794}"/>
                  </a:ext>
                </a:extLst>
              </xdr:cNvPr>
              <xdr:cNvCxnSpPr>
                <a:stCxn id="234"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31" name="Group 739">
              <a:extLst>
                <a:ext uri="{FF2B5EF4-FFF2-40B4-BE49-F238E27FC236}">
                  <a16:creationId xmlns:a16="http://schemas.microsoft.com/office/drawing/2014/main" id="{A84D64A0-3531-4083-BC74-5E926B7214B4}"/>
                </a:ext>
              </a:extLst>
            </xdr:cNvPr>
            <xdr:cNvGrpSpPr>
              <a:grpSpLocks/>
            </xdr:cNvGrpSpPr>
          </xdr:nvGrpSpPr>
          <xdr:grpSpPr bwMode="auto">
            <a:xfrm rot="5400000">
              <a:off x="9931465" y="10675315"/>
              <a:ext cx="809344" cy="1375501"/>
              <a:chOff x="4407561" y="8451137"/>
              <a:chExt cx="84219" cy="134638"/>
            </a:xfrm>
          </xdr:grpSpPr>
          <xdr:cxnSp macro="">
            <xdr:nvCxnSpPr>
              <xdr:cNvPr id="232" name="Straight Connector 231">
                <a:extLst>
                  <a:ext uri="{FF2B5EF4-FFF2-40B4-BE49-F238E27FC236}">
                    <a16:creationId xmlns:a16="http://schemas.microsoft.com/office/drawing/2014/main" id="{D0BD46FF-EDFE-4EA9-A0A3-E0EF7F97636D}"/>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3" name="Oval 232">
                <a:extLst>
                  <a:ext uri="{FF2B5EF4-FFF2-40B4-BE49-F238E27FC236}">
                    <a16:creationId xmlns:a16="http://schemas.microsoft.com/office/drawing/2014/main" id="{0A53F97B-D682-427E-9F02-AF1013A606AA}"/>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29</xdr:col>
      <xdr:colOff>104775</xdr:colOff>
      <xdr:row>20</xdr:row>
      <xdr:rowOff>9525</xdr:rowOff>
    </xdr:from>
    <xdr:to>
      <xdr:col>32</xdr:col>
      <xdr:colOff>9525</xdr:colOff>
      <xdr:row>21</xdr:row>
      <xdr:rowOff>95250</xdr:rowOff>
    </xdr:to>
    <xdr:grpSp>
      <xdr:nvGrpSpPr>
        <xdr:cNvPr id="236" name="Group 235">
          <a:extLst>
            <a:ext uri="{FF2B5EF4-FFF2-40B4-BE49-F238E27FC236}">
              <a16:creationId xmlns:a16="http://schemas.microsoft.com/office/drawing/2014/main" id="{E82E6FAB-9076-4B51-8445-2BB3F7E67AE7}"/>
            </a:ext>
          </a:extLst>
        </xdr:cNvPr>
        <xdr:cNvGrpSpPr/>
      </xdr:nvGrpSpPr>
      <xdr:grpSpPr>
        <a:xfrm>
          <a:off x="3419475" y="2600325"/>
          <a:ext cx="247650" cy="215265"/>
          <a:chOff x="9105900" y="10525124"/>
          <a:chExt cx="1935421" cy="1647267"/>
        </a:xfrm>
      </xdr:grpSpPr>
      <xdr:sp macro="" textlink="">
        <xdr:nvSpPr>
          <xdr:cNvPr id="237" name="Rectangle 236">
            <a:extLst>
              <a:ext uri="{FF2B5EF4-FFF2-40B4-BE49-F238E27FC236}">
                <a16:creationId xmlns:a16="http://schemas.microsoft.com/office/drawing/2014/main" id="{D6EE83DF-F2A3-4CF3-8A63-D4B23D7F8100}"/>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38" name="Group 237">
            <a:extLst>
              <a:ext uri="{FF2B5EF4-FFF2-40B4-BE49-F238E27FC236}">
                <a16:creationId xmlns:a16="http://schemas.microsoft.com/office/drawing/2014/main" id="{4E705873-B81B-405D-9616-6F873B237E2F}"/>
              </a:ext>
            </a:extLst>
          </xdr:cNvPr>
          <xdr:cNvGrpSpPr/>
        </xdr:nvGrpSpPr>
        <xdr:grpSpPr>
          <a:xfrm>
            <a:off x="9458325" y="10553724"/>
            <a:ext cx="1582996" cy="1618667"/>
            <a:chOff x="9672631" y="10572773"/>
            <a:chExt cx="1862144" cy="1618667"/>
          </a:xfrm>
        </xdr:grpSpPr>
        <xdr:grpSp>
          <xdr:nvGrpSpPr>
            <xdr:cNvPr id="239" name="Group 160">
              <a:extLst>
                <a:ext uri="{FF2B5EF4-FFF2-40B4-BE49-F238E27FC236}">
                  <a16:creationId xmlns:a16="http://schemas.microsoft.com/office/drawing/2014/main" id="{4759684D-EF5B-4BF9-9F65-A70812582FE0}"/>
                </a:ext>
              </a:extLst>
            </xdr:cNvPr>
            <xdr:cNvGrpSpPr>
              <a:grpSpLocks/>
            </xdr:cNvGrpSpPr>
          </xdr:nvGrpSpPr>
          <xdr:grpSpPr bwMode="auto">
            <a:xfrm rot="5400000">
              <a:off x="9366667" y="10497738"/>
              <a:ext cx="1618667" cy="1730640"/>
              <a:chOff x="967311" y="8951113"/>
              <a:chExt cx="914400" cy="651143"/>
            </a:xfrm>
          </xdr:grpSpPr>
          <xdr:sp macro="" textlink="">
            <xdr:nvSpPr>
              <xdr:cNvPr id="244" name="Flowchart: Collate 243">
                <a:extLst>
                  <a:ext uri="{FF2B5EF4-FFF2-40B4-BE49-F238E27FC236}">
                    <a16:creationId xmlns:a16="http://schemas.microsoft.com/office/drawing/2014/main" id="{FBD3DAA9-401B-4F47-BD33-967B1D369D23}"/>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47" name="Straight Connector 246">
                <a:extLst>
                  <a:ext uri="{FF2B5EF4-FFF2-40B4-BE49-F238E27FC236}">
                    <a16:creationId xmlns:a16="http://schemas.microsoft.com/office/drawing/2014/main" id="{01FFAEEC-D667-42D1-83D7-D4E365D13430}"/>
                  </a:ext>
                </a:extLst>
              </xdr:cNvPr>
              <xdr:cNvCxnSpPr>
                <a:stCxn id="244"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41" name="Group 739">
              <a:extLst>
                <a:ext uri="{FF2B5EF4-FFF2-40B4-BE49-F238E27FC236}">
                  <a16:creationId xmlns:a16="http://schemas.microsoft.com/office/drawing/2014/main" id="{4A7E9CB3-2A12-424B-8F87-2E1E0C837282}"/>
                </a:ext>
              </a:extLst>
            </xdr:cNvPr>
            <xdr:cNvGrpSpPr>
              <a:grpSpLocks/>
            </xdr:cNvGrpSpPr>
          </xdr:nvGrpSpPr>
          <xdr:grpSpPr bwMode="auto">
            <a:xfrm rot="5400000">
              <a:off x="9931465" y="10675315"/>
              <a:ext cx="809344" cy="1375501"/>
              <a:chOff x="4407561" y="8451137"/>
              <a:chExt cx="84219" cy="134638"/>
            </a:xfrm>
          </xdr:grpSpPr>
          <xdr:cxnSp macro="">
            <xdr:nvCxnSpPr>
              <xdr:cNvPr id="242" name="Straight Connector 241">
                <a:extLst>
                  <a:ext uri="{FF2B5EF4-FFF2-40B4-BE49-F238E27FC236}">
                    <a16:creationId xmlns:a16="http://schemas.microsoft.com/office/drawing/2014/main" id="{593B9475-4E6B-49F8-84E6-C271B584F7F3}"/>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3" name="Oval 242">
                <a:extLst>
                  <a:ext uri="{FF2B5EF4-FFF2-40B4-BE49-F238E27FC236}">
                    <a16:creationId xmlns:a16="http://schemas.microsoft.com/office/drawing/2014/main" id="{C0BBB187-2426-4AE5-AD44-7A7B5FE07F88}"/>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37</xdr:col>
      <xdr:colOff>57150</xdr:colOff>
      <xdr:row>2</xdr:row>
      <xdr:rowOff>104775</xdr:rowOff>
    </xdr:from>
    <xdr:to>
      <xdr:col>79</xdr:col>
      <xdr:colOff>76200</xdr:colOff>
      <xdr:row>29</xdr:row>
      <xdr:rowOff>85725</xdr:rowOff>
    </xdr:to>
    <xdr:grpSp>
      <xdr:nvGrpSpPr>
        <xdr:cNvPr id="2" name="Group 1">
          <a:extLst>
            <a:ext uri="{FF2B5EF4-FFF2-40B4-BE49-F238E27FC236}">
              <a16:creationId xmlns:a16="http://schemas.microsoft.com/office/drawing/2014/main" id="{CA2EBFE6-0F21-4807-91A1-2DA93B6770F3}"/>
            </a:ext>
          </a:extLst>
        </xdr:cNvPr>
        <xdr:cNvGrpSpPr/>
      </xdr:nvGrpSpPr>
      <xdr:grpSpPr>
        <a:xfrm>
          <a:off x="4286250" y="363855"/>
          <a:ext cx="4819650" cy="3478530"/>
          <a:chOff x="4286250" y="352425"/>
          <a:chExt cx="4819650" cy="3324225"/>
        </a:xfrm>
      </xdr:grpSpPr>
      <xdr:sp macro="" textlink="">
        <xdr:nvSpPr>
          <xdr:cNvPr id="541317" name="Rectangle 277">
            <a:extLst>
              <a:ext uri="{FF2B5EF4-FFF2-40B4-BE49-F238E27FC236}">
                <a16:creationId xmlns:a16="http://schemas.microsoft.com/office/drawing/2014/main" id="{937A84A2-2E39-422E-B2E2-0C2978DA459C}"/>
              </a:ext>
            </a:extLst>
          </xdr:cNvPr>
          <xdr:cNvSpPr>
            <a:spLocks noChangeArrowheads="1"/>
          </xdr:cNvSpPr>
        </xdr:nvSpPr>
        <xdr:spPr bwMode="auto">
          <a:xfrm>
            <a:off x="4286250" y="352425"/>
            <a:ext cx="4819650" cy="3324225"/>
          </a:xfrm>
          <a:prstGeom prst="rect">
            <a:avLst/>
          </a:prstGeom>
          <a:noFill/>
          <a:ln w="6350">
            <a:solidFill>
              <a:srgbClr val="000000"/>
            </a:solidFill>
            <a:prstDash val="lgDash"/>
            <a:miter lim="800000"/>
            <a:headEnd/>
            <a:tailEnd/>
          </a:ln>
          <a:extLst>
            <a:ext uri="{909E8E84-426E-40DD-AFC4-6F175D3DCCD1}">
              <a14:hiddenFill xmlns:a14="http://schemas.microsoft.com/office/drawing/2010/main">
                <a:solidFill>
                  <a:srgbClr val="FFFFFF"/>
                </a:solidFill>
              </a14:hiddenFill>
            </a:ext>
          </a:extLst>
        </xdr:spPr>
      </xdr:sp>
      <xdr:grpSp>
        <xdr:nvGrpSpPr>
          <xdr:cNvPr id="282" name="Group 281">
            <a:extLst>
              <a:ext uri="{FF2B5EF4-FFF2-40B4-BE49-F238E27FC236}">
                <a16:creationId xmlns:a16="http://schemas.microsoft.com/office/drawing/2014/main" id="{D332F6AF-CAC6-4A35-ADF2-1A07EA0D0792}"/>
              </a:ext>
            </a:extLst>
          </xdr:cNvPr>
          <xdr:cNvGrpSpPr/>
        </xdr:nvGrpSpPr>
        <xdr:grpSpPr>
          <a:xfrm>
            <a:off x="5305425" y="1600200"/>
            <a:ext cx="247650" cy="209550"/>
            <a:chOff x="9105900" y="10525124"/>
            <a:chExt cx="1935421" cy="1647267"/>
          </a:xfrm>
        </xdr:grpSpPr>
        <xdr:sp macro="" textlink="">
          <xdr:nvSpPr>
            <xdr:cNvPr id="283" name="Rectangle 282">
              <a:extLst>
                <a:ext uri="{FF2B5EF4-FFF2-40B4-BE49-F238E27FC236}">
                  <a16:creationId xmlns:a16="http://schemas.microsoft.com/office/drawing/2014/main" id="{B0F322FD-9036-43F2-9F51-3B7572E198CC}"/>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84" name="Group 283">
              <a:extLst>
                <a:ext uri="{FF2B5EF4-FFF2-40B4-BE49-F238E27FC236}">
                  <a16:creationId xmlns:a16="http://schemas.microsoft.com/office/drawing/2014/main" id="{0093B344-DD44-47A2-9318-9AB668ABBBA0}"/>
                </a:ext>
              </a:extLst>
            </xdr:cNvPr>
            <xdr:cNvGrpSpPr/>
          </xdr:nvGrpSpPr>
          <xdr:grpSpPr>
            <a:xfrm>
              <a:off x="9458325" y="10553724"/>
              <a:ext cx="1582996" cy="1618667"/>
              <a:chOff x="9672631" y="10572773"/>
              <a:chExt cx="1862144" cy="1618667"/>
            </a:xfrm>
          </xdr:grpSpPr>
          <xdr:grpSp>
            <xdr:nvGrpSpPr>
              <xdr:cNvPr id="285" name="Group 160">
                <a:extLst>
                  <a:ext uri="{FF2B5EF4-FFF2-40B4-BE49-F238E27FC236}">
                    <a16:creationId xmlns:a16="http://schemas.microsoft.com/office/drawing/2014/main" id="{BC4714EC-DDCF-4FB0-B0F6-30F3707DB930}"/>
                  </a:ext>
                </a:extLst>
              </xdr:cNvPr>
              <xdr:cNvGrpSpPr>
                <a:grpSpLocks/>
              </xdr:cNvGrpSpPr>
            </xdr:nvGrpSpPr>
            <xdr:grpSpPr bwMode="auto">
              <a:xfrm rot="5400000">
                <a:off x="9366667" y="10497738"/>
                <a:ext cx="1618667" cy="1730640"/>
                <a:chOff x="967311" y="8951113"/>
                <a:chExt cx="914400" cy="651143"/>
              </a:xfrm>
            </xdr:grpSpPr>
            <xdr:sp macro="" textlink="">
              <xdr:nvSpPr>
                <xdr:cNvPr id="289" name="Flowchart: Collate 288">
                  <a:extLst>
                    <a:ext uri="{FF2B5EF4-FFF2-40B4-BE49-F238E27FC236}">
                      <a16:creationId xmlns:a16="http://schemas.microsoft.com/office/drawing/2014/main" id="{E8C0B4AB-74A5-4796-AE09-7746ADC921FC}"/>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91" name="Straight Connector 290">
                  <a:extLst>
                    <a:ext uri="{FF2B5EF4-FFF2-40B4-BE49-F238E27FC236}">
                      <a16:creationId xmlns:a16="http://schemas.microsoft.com/office/drawing/2014/main" id="{1E4207B9-ED81-45FC-8170-438452CF7B15}"/>
                    </a:ext>
                  </a:extLst>
                </xdr:cNvPr>
                <xdr:cNvCxnSpPr>
                  <a:stCxn id="289"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86" name="Group 739">
                <a:extLst>
                  <a:ext uri="{FF2B5EF4-FFF2-40B4-BE49-F238E27FC236}">
                    <a16:creationId xmlns:a16="http://schemas.microsoft.com/office/drawing/2014/main" id="{14871C98-2103-4482-9C21-D89E2FE5AB12}"/>
                  </a:ext>
                </a:extLst>
              </xdr:cNvPr>
              <xdr:cNvGrpSpPr>
                <a:grpSpLocks/>
              </xdr:cNvGrpSpPr>
            </xdr:nvGrpSpPr>
            <xdr:grpSpPr bwMode="auto">
              <a:xfrm rot="5400000">
                <a:off x="9931465" y="10675315"/>
                <a:ext cx="809344" cy="1375501"/>
                <a:chOff x="4407561" y="8451137"/>
                <a:chExt cx="84219" cy="134638"/>
              </a:xfrm>
            </xdr:grpSpPr>
            <xdr:cxnSp macro="">
              <xdr:nvCxnSpPr>
                <xdr:cNvPr id="287" name="Straight Connector 286">
                  <a:extLst>
                    <a:ext uri="{FF2B5EF4-FFF2-40B4-BE49-F238E27FC236}">
                      <a16:creationId xmlns:a16="http://schemas.microsoft.com/office/drawing/2014/main" id="{51B2AC4E-9526-405C-873C-7F4FD44AA9C9}"/>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8" name="Oval 287">
                  <a:extLst>
                    <a:ext uri="{FF2B5EF4-FFF2-40B4-BE49-F238E27FC236}">
                      <a16:creationId xmlns:a16="http://schemas.microsoft.com/office/drawing/2014/main" id="{CC64F243-F0D8-44B2-AA1D-20F78F454C8C}"/>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grpSp>
    <xdr:clientData/>
  </xdr:twoCellAnchor>
  <xdr:twoCellAnchor>
    <xdr:from>
      <xdr:col>2</xdr:col>
      <xdr:colOff>76200</xdr:colOff>
      <xdr:row>20</xdr:row>
      <xdr:rowOff>9525</xdr:rowOff>
    </xdr:from>
    <xdr:to>
      <xdr:col>8</xdr:col>
      <xdr:colOff>82366</xdr:colOff>
      <xdr:row>24</xdr:row>
      <xdr:rowOff>76200</xdr:rowOff>
    </xdr:to>
    <xdr:grpSp>
      <xdr:nvGrpSpPr>
        <xdr:cNvPr id="317" name="Group 309">
          <a:extLst>
            <a:ext uri="{FF2B5EF4-FFF2-40B4-BE49-F238E27FC236}">
              <a16:creationId xmlns:a16="http://schemas.microsoft.com/office/drawing/2014/main" id="{E90667B5-D10E-431A-9B06-9176CCCD7CDE}"/>
            </a:ext>
          </a:extLst>
        </xdr:cNvPr>
        <xdr:cNvGrpSpPr>
          <a:grpSpLocks/>
        </xdr:cNvGrpSpPr>
      </xdr:nvGrpSpPr>
      <xdr:grpSpPr bwMode="auto">
        <a:xfrm>
          <a:off x="304800" y="2600325"/>
          <a:ext cx="691966" cy="584835"/>
          <a:chOff x="2867025" y="7705725"/>
          <a:chExt cx="681965" cy="609600"/>
        </a:xfrm>
      </xdr:grpSpPr>
      <xdr:grpSp>
        <xdr:nvGrpSpPr>
          <xdr:cNvPr id="318" name="Group 750">
            <a:extLst>
              <a:ext uri="{FF2B5EF4-FFF2-40B4-BE49-F238E27FC236}">
                <a16:creationId xmlns:a16="http://schemas.microsoft.com/office/drawing/2014/main" id="{2D8B21BE-0273-4B58-BB40-7325C270731F}"/>
              </a:ext>
            </a:extLst>
          </xdr:cNvPr>
          <xdr:cNvGrpSpPr>
            <a:grpSpLocks/>
          </xdr:cNvGrpSpPr>
        </xdr:nvGrpSpPr>
        <xdr:grpSpPr bwMode="auto">
          <a:xfrm>
            <a:off x="3344777" y="7705725"/>
            <a:ext cx="204213" cy="238125"/>
            <a:chOff x="4012090" y="6781812"/>
            <a:chExt cx="1427934" cy="1180641"/>
          </a:xfrm>
        </xdr:grpSpPr>
        <xdr:sp macro="" textlink="">
          <xdr:nvSpPr>
            <xdr:cNvPr id="321" name="Rectangle 320">
              <a:extLst>
                <a:ext uri="{FF2B5EF4-FFF2-40B4-BE49-F238E27FC236}">
                  <a16:creationId xmlns:a16="http://schemas.microsoft.com/office/drawing/2014/main" id="{5CB19B5B-8DA4-4C37-8BCA-7E4B7FA924D8}"/>
                </a:ext>
              </a:extLst>
            </xdr:cNvPr>
            <xdr:cNvSpPr/>
          </xdr:nvSpPr>
          <xdr:spPr>
            <a:xfrm>
              <a:off x="4028534" y="6781812"/>
              <a:ext cx="1074260" cy="11806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22" name="Group 740">
              <a:extLst>
                <a:ext uri="{FF2B5EF4-FFF2-40B4-BE49-F238E27FC236}">
                  <a16:creationId xmlns:a16="http://schemas.microsoft.com/office/drawing/2014/main" id="{59C5C3D9-39FE-404C-8BD0-0C2088F427B2}"/>
                </a:ext>
              </a:extLst>
            </xdr:cNvPr>
            <xdr:cNvGrpSpPr>
              <a:grpSpLocks/>
            </xdr:cNvGrpSpPr>
          </xdr:nvGrpSpPr>
          <xdr:grpSpPr bwMode="auto">
            <a:xfrm rot="5400000">
              <a:off x="4159319" y="6634591"/>
              <a:ext cx="1133475" cy="1427934"/>
              <a:chOff x="4365454" y="8443842"/>
              <a:chExt cx="168436" cy="174988"/>
            </a:xfrm>
          </xdr:grpSpPr>
          <xdr:grpSp>
            <xdr:nvGrpSpPr>
              <xdr:cNvPr id="323" name="Group 160">
                <a:extLst>
                  <a:ext uri="{FF2B5EF4-FFF2-40B4-BE49-F238E27FC236}">
                    <a16:creationId xmlns:a16="http://schemas.microsoft.com/office/drawing/2014/main" id="{5CF2C9D2-DEA4-403B-9FA2-F8B5194DB1F6}"/>
                  </a:ext>
                </a:extLst>
              </xdr:cNvPr>
              <xdr:cNvGrpSpPr>
                <a:grpSpLocks/>
              </xdr:cNvGrpSpPr>
            </xdr:nvGrpSpPr>
            <xdr:grpSpPr bwMode="auto">
              <a:xfrm>
                <a:off x="4365454" y="8449430"/>
                <a:ext cx="168436" cy="169400"/>
                <a:chOff x="967311" y="8951113"/>
                <a:chExt cx="914400" cy="651143"/>
              </a:xfrm>
            </xdr:grpSpPr>
            <xdr:sp macro="" textlink="">
              <xdr:nvSpPr>
                <xdr:cNvPr id="327" name="Flowchart: Collate 326">
                  <a:extLst>
                    <a:ext uri="{FF2B5EF4-FFF2-40B4-BE49-F238E27FC236}">
                      <a16:creationId xmlns:a16="http://schemas.microsoft.com/office/drawing/2014/main" id="{39A957E7-B740-4DB0-BC25-FC87A86B7AA1}"/>
                    </a:ext>
                  </a:extLst>
                </xdr:cNvPr>
                <xdr:cNvSpPr/>
              </xdr:nvSpPr>
              <xdr:spPr>
                <a:xfrm rot="5400000">
                  <a:off x="1206326" y="8944327"/>
                  <a:ext cx="474399" cy="952450"/>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28" name="Straight Connector 327">
                  <a:extLst>
                    <a:ext uri="{FF2B5EF4-FFF2-40B4-BE49-F238E27FC236}">
                      <a16:creationId xmlns:a16="http://schemas.microsoft.com/office/drawing/2014/main" id="{019A4359-8FE4-4173-9CF0-16BA55A8E279}"/>
                    </a:ext>
                  </a:extLst>
                </xdr:cNvPr>
                <xdr:cNvCxnSpPr>
                  <a:stCxn id="327" idx="1"/>
                </xdr:cNvCxnSpPr>
              </xdr:nvCxnSpPr>
              <xdr:spPr>
                <a:xfrm flipH="1" flipV="1">
                  <a:off x="1424477" y="8961966"/>
                  <a:ext cx="0" cy="379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24" name="Group 739">
                <a:extLst>
                  <a:ext uri="{FF2B5EF4-FFF2-40B4-BE49-F238E27FC236}">
                    <a16:creationId xmlns:a16="http://schemas.microsoft.com/office/drawing/2014/main" id="{1335F2CC-F37E-4A07-A7E3-9C628571E00B}"/>
                  </a:ext>
                </a:extLst>
              </xdr:cNvPr>
              <xdr:cNvGrpSpPr>
                <a:grpSpLocks/>
              </xdr:cNvGrpSpPr>
            </xdr:nvGrpSpPr>
            <xdr:grpSpPr bwMode="auto">
              <a:xfrm>
                <a:off x="4399948" y="8443842"/>
                <a:ext cx="105267" cy="148286"/>
                <a:chOff x="4399948" y="8443842"/>
                <a:chExt cx="105267" cy="148286"/>
              </a:xfrm>
            </xdr:grpSpPr>
            <xdr:cxnSp macro="">
              <xdr:nvCxnSpPr>
                <xdr:cNvPr id="325" name="Straight Connector 324">
                  <a:extLst>
                    <a:ext uri="{FF2B5EF4-FFF2-40B4-BE49-F238E27FC236}">
                      <a16:creationId xmlns:a16="http://schemas.microsoft.com/office/drawing/2014/main" id="{B3DC3664-7139-40DE-8745-01741B38BDAD}"/>
                    </a:ext>
                  </a:extLst>
                </xdr:cNvPr>
                <xdr:cNvCxnSpPr/>
              </xdr:nvCxnSpPr>
              <xdr:spPr>
                <a:xfrm flipV="1">
                  <a:off x="4399948" y="8443842"/>
                  <a:ext cx="1052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6" name="Oval 325">
                  <a:extLst>
                    <a:ext uri="{FF2B5EF4-FFF2-40B4-BE49-F238E27FC236}">
                      <a16:creationId xmlns:a16="http://schemas.microsoft.com/office/drawing/2014/main" id="{20C3DB00-606D-4A00-9092-4456B1A5485D}"/>
                    </a:ext>
                  </a:extLst>
                </xdr:cNvPr>
                <xdr:cNvSpPr/>
              </xdr:nvSpPr>
              <xdr:spPr>
                <a:xfrm>
                  <a:off x="4428613" y="8559216"/>
                  <a:ext cx="42107" cy="32912"/>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sp macro="" textlink="">
        <xdr:nvSpPr>
          <xdr:cNvPr id="319" name="Line 23">
            <a:extLst>
              <a:ext uri="{FF2B5EF4-FFF2-40B4-BE49-F238E27FC236}">
                <a16:creationId xmlns:a16="http://schemas.microsoft.com/office/drawing/2014/main" id="{EE330B89-628F-427A-9E3D-AAF90B6989A8}"/>
              </a:ext>
            </a:extLst>
          </xdr:cNvPr>
          <xdr:cNvSpPr>
            <a:spLocks noChangeShapeType="1"/>
          </xdr:cNvSpPr>
        </xdr:nvSpPr>
        <xdr:spPr bwMode="auto">
          <a:xfrm flipV="1">
            <a:off x="3067050" y="7934325"/>
            <a:ext cx="285751"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0" name="Oval 319">
            <a:extLst>
              <a:ext uri="{FF2B5EF4-FFF2-40B4-BE49-F238E27FC236}">
                <a16:creationId xmlns:a16="http://schemas.microsoft.com/office/drawing/2014/main" id="{56187B6B-3491-46FA-96F5-9CC2072B69AA}"/>
              </a:ext>
            </a:extLst>
          </xdr:cNvPr>
          <xdr:cNvSpPr>
            <a:spLocks noChangeArrowheads="1"/>
          </xdr:cNvSpPr>
        </xdr:nvSpPr>
        <xdr:spPr bwMode="auto">
          <a:xfrm>
            <a:off x="2867025" y="8077200"/>
            <a:ext cx="23045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9525</xdr:rowOff>
    </xdr:from>
    <xdr:to>
      <xdr:col>5</xdr:col>
      <xdr:colOff>0</xdr:colOff>
      <xdr:row>42</xdr:row>
      <xdr:rowOff>9525</xdr:rowOff>
    </xdr:to>
    <xdr:sp macro="" textlink="">
      <xdr:nvSpPr>
        <xdr:cNvPr id="517062" name="Line 6">
          <a:extLst>
            <a:ext uri="{FF2B5EF4-FFF2-40B4-BE49-F238E27FC236}">
              <a16:creationId xmlns:a16="http://schemas.microsoft.com/office/drawing/2014/main" id="{D2716BF0-89CD-4B50-A6C5-3EFA7E86C18B}"/>
            </a:ext>
          </a:extLst>
        </xdr:cNvPr>
        <xdr:cNvSpPr>
          <a:spLocks noChangeShapeType="1"/>
        </xdr:cNvSpPr>
      </xdr:nvSpPr>
      <xdr:spPr bwMode="auto">
        <a:xfrm>
          <a:off x="571500" y="504825"/>
          <a:ext cx="0" cy="47053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46</xdr:row>
      <xdr:rowOff>0</xdr:rowOff>
    </xdr:from>
    <xdr:to>
      <xdr:col>55</xdr:col>
      <xdr:colOff>104775</xdr:colOff>
      <xdr:row>46</xdr:row>
      <xdr:rowOff>9525</xdr:rowOff>
    </xdr:to>
    <xdr:sp macro="" textlink="">
      <xdr:nvSpPr>
        <xdr:cNvPr id="517063" name="Line 11">
          <a:extLst>
            <a:ext uri="{FF2B5EF4-FFF2-40B4-BE49-F238E27FC236}">
              <a16:creationId xmlns:a16="http://schemas.microsoft.com/office/drawing/2014/main" id="{AC1CCD39-9FDA-4B25-824E-F9812FC17C78}"/>
            </a:ext>
          </a:extLst>
        </xdr:cNvPr>
        <xdr:cNvSpPr>
          <a:spLocks noChangeShapeType="1"/>
        </xdr:cNvSpPr>
      </xdr:nvSpPr>
      <xdr:spPr bwMode="auto">
        <a:xfrm flipV="1">
          <a:off x="2628900" y="5695950"/>
          <a:ext cx="376237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104775</xdr:colOff>
      <xdr:row>46</xdr:row>
      <xdr:rowOff>0</xdr:rowOff>
    </xdr:from>
    <xdr:to>
      <xdr:col>22</xdr:col>
      <xdr:colOff>104775</xdr:colOff>
      <xdr:row>46</xdr:row>
      <xdr:rowOff>0</xdr:rowOff>
    </xdr:to>
    <xdr:sp macro="" textlink="">
      <xdr:nvSpPr>
        <xdr:cNvPr id="517064" name="Line 12">
          <a:extLst>
            <a:ext uri="{FF2B5EF4-FFF2-40B4-BE49-F238E27FC236}">
              <a16:creationId xmlns:a16="http://schemas.microsoft.com/office/drawing/2014/main" id="{41B62ED3-39F4-4476-8613-C68E7BCA68BD}"/>
            </a:ext>
          </a:extLst>
        </xdr:cNvPr>
        <xdr:cNvSpPr>
          <a:spLocks noChangeShapeType="1"/>
        </xdr:cNvSpPr>
      </xdr:nvSpPr>
      <xdr:spPr bwMode="auto">
        <a:xfrm>
          <a:off x="1933575" y="5695950"/>
          <a:ext cx="6858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37</xdr:row>
      <xdr:rowOff>0</xdr:rowOff>
    </xdr:from>
    <xdr:to>
      <xdr:col>22</xdr:col>
      <xdr:colOff>104775</xdr:colOff>
      <xdr:row>37</xdr:row>
      <xdr:rowOff>0</xdr:rowOff>
    </xdr:to>
    <xdr:sp macro="" textlink="">
      <xdr:nvSpPr>
        <xdr:cNvPr id="517065" name="Line 13">
          <a:extLst>
            <a:ext uri="{FF2B5EF4-FFF2-40B4-BE49-F238E27FC236}">
              <a16:creationId xmlns:a16="http://schemas.microsoft.com/office/drawing/2014/main" id="{5F32A6E6-55F1-483C-9184-8C8342798343}"/>
            </a:ext>
          </a:extLst>
        </xdr:cNvPr>
        <xdr:cNvSpPr>
          <a:spLocks noChangeShapeType="1"/>
        </xdr:cNvSpPr>
      </xdr:nvSpPr>
      <xdr:spPr bwMode="auto">
        <a:xfrm>
          <a:off x="2286000" y="4581525"/>
          <a:ext cx="3333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104775</xdr:colOff>
      <xdr:row>40</xdr:row>
      <xdr:rowOff>0</xdr:rowOff>
    </xdr:from>
    <xdr:to>
      <xdr:col>22</xdr:col>
      <xdr:colOff>104775</xdr:colOff>
      <xdr:row>40</xdr:row>
      <xdr:rowOff>0</xdr:rowOff>
    </xdr:to>
    <xdr:sp macro="" textlink="">
      <xdr:nvSpPr>
        <xdr:cNvPr id="517066" name="Line 17">
          <a:extLst>
            <a:ext uri="{FF2B5EF4-FFF2-40B4-BE49-F238E27FC236}">
              <a16:creationId xmlns:a16="http://schemas.microsoft.com/office/drawing/2014/main" id="{D19433D1-0C70-47F8-B7D6-A5987630CF76}"/>
            </a:ext>
          </a:extLst>
        </xdr:cNvPr>
        <xdr:cNvSpPr>
          <a:spLocks noChangeShapeType="1"/>
        </xdr:cNvSpPr>
      </xdr:nvSpPr>
      <xdr:spPr bwMode="auto">
        <a:xfrm>
          <a:off x="1933575" y="4953000"/>
          <a:ext cx="6858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104775</xdr:colOff>
      <xdr:row>42</xdr:row>
      <xdr:rowOff>0</xdr:rowOff>
    </xdr:from>
    <xdr:to>
      <xdr:col>22</xdr:col>
      <xdr:colOff>104775</xdr:colOff>
      <xdr:row>42</xdr:row>
      <xdr:rowOff>0</xdr:rowOff>
    </xdr:to>
    <xdr:sp macro="" textlink="">
      <xdr:nvSpPr>
        <xdr:cNvPr id="517067" name="Line 18">
          <a:extLst>
            <a:ext uri="{FF2B5EF4-FFF2-40B4-BE49-F238E27FC236}">
              <a16:creationId xmlns:a16="http://schemas.microsoft.com/office/drawing/2014/main" id="{5EAADA5F-525A-421F-AFFB-AC43002C2C40}"/>
            </a:ext>
          </a:extLst>
        </xdr:cNvPr>
        <xdr:cNvSpPr>
          <a:spLocks noChangeShapeType="1"/>
        </xdr:cNvSpPr>
      </xdr:nvSpPr>
      <xdr:spPr bwMode="auto">
        <a:xfrm>
          <a:off x="1933575" y="5200650"/>
          <a:ext cx="6858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40</xdr:row>
      <xdr:rowOff>9525</xdr:rowOff>
    </xdr:from>
    <xdr:to>
      <xdr:col>56</xdr:col>
      <xdr:colOff>0</xdr:colOff>
      <xdr:row>40</xdr:row>
      <xdr:rowOff>9525</xdr:rowOff>
    </xdr:to>
    <xdr:sp macro="" textlink="">
      <xdr:nvSpPr>
        <xdr:cNvPr id="517068" name="Line 19">
          <a:extLst>
            <a:ext uri="{FF2B5EF4-FFF2-40B4-BE49-F238E27FC236}">
              <a16:creationId xmlns:a16="http://schemas.microsoft.com/office/drawing/2014/main" id="{D4DDCB2B-400D-4BF3-BFC6-86EE743134A9}"/>
            </a:ext>
          </a:extLst>
        </xdr:cNvPr>
        <xdr:cNvSpPr>
          <a:spLocks noChangeShapeType="1"/>
        </xdr:cNvSpPr>
      </xdr:nvSpPr>
      <xdr:spPr bwMode="auto">
        <a:xfrm>
          <a:off x="2628900" y="4962525"/>
          <a:ext cx="377190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104775</xdr:colOff>
      <xdr:row>42</xdr:row>
      <xdr:rowOff>0</xdr:rowOff>
    </xdr:from>
    <xdr:to>
      <xdr:col>55</xdr:col>
      <xdr:colOff>104775</xdr:colOff>
      <xdr:row>42</xdr:row>
      <xdr:rowOff>0</xdr:rowOff>
    </xdr:to>
    <xdr:sp macro="" textlink="">
      <xdr:nvSpPr>
        <xdr:cNvPr id="517069" name="Line 20">
          <a:extLst>
            <a:ext uri="{FF2B5EF4-FFF2-40B4-BE49-F238E27FC236}">
              <a16:creationId xmlns:a16="http://schemas.microsoft.com/office/drawing/2014/main" id="{0B54CBA8-21B0-4BB0-9735-A5AD4D130F35}"/>
            </a:ext>
          </a:extLst>
        </xdr:cNvPr>
        <xdr:cNvSpPr>
          <a:spLocks noChangeShapeType="1"/>
        </xdr:cNvSpPr>
      </xdr:nvSpPr>
      <xdr:spPr bwMode="auto">
        <a:xfrm>
          <a:off x="2619375" y="5200650"/>
          <a:ext cx="377190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104775</xdr:colOff>
      <xdr:row>48</xdr:row>
      <xdr:rowOff>114300</xdr:rowOff>
    </xdr:from>
    <xdr:to>
      <xdr:col>33</xdr:col>
      <xdr:colOff>9525</xdr:colOff>
      <xdr:row>55</xdr:row>
      <xdr:rowOff>0</xdr:rowOff>
    </xdr:to>
    <xdr:sp macro="" textlink="">
      <xdr:nvSpPr>
        <xdr:cNvPr id="517070" name="Rectangle 22" descr="20%">
          <a:extLst>
            <a:ext uri="{FF2B5EF4-FFF2-40B4-BE49-F238E27FC236}">
              <a16:creationId xmlns:a16="http://schemas.microsoft.com/office/drawing/2014/main" id="{63A30C61-0E72-4F8A-BB69-AF69A86BB059}"/>
            </a:ext>
          </a:extLst>
        </xdr:cNvPr>
        <xdr:cNvSpPr>
          <a:spLocks noChangeArrowheads="1"/>
        </xdr:cNvSpPr>
      </xdr:nvSpPr>
      <xdr:spPr bwMode="auto">
        <a:xfrm>
          <a:off x="3076575" y="6057900"/>
          <a:ext cx="704850" cy="7524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3175">
              <a:solidFill>
                <a:srgbClr val="000000"/>
              </a:solidFill>
              <a:miter lim="800000"/>
              <a:headEnd/>
              <a:tailEnd/>
            </a14:hiddenLine>
          </a:ext>
        </a:extLst>
      </xdr:spPr>
    </xdr:sp>
    <xdr:clientData/>
  </xdr:twoCellAnchor>
  <xdr:twoCellAnchor>
    <xdr:from>
      <xdr:col>29</xdr:col>
      <xdr:colOff>0</xdr:colOff>
      <xdr:row>51</xdr:row>
      <xdr:rowOff>0</xdr:rowOff>
    </xdr:from>
    <xdr:to>
      <xdr:col>31</xdr:col>
      <xdr:colOff>0</xdr:colOff>
      <xdr:row>53</xdr:row>
      <xdr:rowOff>9525</xdr:rowOff>
    </xdr:to>
    <xdr:sp macro="" textlink="">
      <xdr:nvSpPr>
        <xdr:cNvPr id="517071" name="Oval 23">
          <a:extLst>
            <a:ext uri="{FF2B5EF4-FFF2-40B4-BE49-F238E27FC236}">
              <a16:creationId xmlns:a16="http://schemas.microsoft.com/office/drawing/2014/main" id="{E6F4100C-5F9D-4D17-87FA-0A1A41BAEAB5}"/>
            </a:ext>
          </a:extLst>
        </xdr:cNvPr>
        <xdr:cNvSpPr>
          <a:spLocks noChangeArrowheads="1"/>
        </xdr:cNvSpPr>
      </xdr:nvSpPr>
      <xdr:spPr bwMode="auto">
        <a:xfrm>
          <a:off x="3314700" y="6315075"/>
          <a:ext cx="228600" cy="257175"/>
        </a:xfrm>
        <a:prstGeom prst="ellipse">
          <a:avLst/>
        </a:prstGeom>
        <a:solidFill>
          <a:srgbClr val="FFFFFF"/>
        </a:solidFill>
        <a:ln w="19050">
          <a:solidFill>
            <a:srgbClr val="000000"/>
          </a:solidFill>
          <a:prstDash val="dash"/>
          <a:round/>
          <a:headEnd/>
          <a:tailEnd/>
        </a:ln>
      </xdr:spPr>
    </xdr:sp>
    <xdr:clientData/>
  </xdr:twoCellAnchor>
  <xdr:twoCellAnchor>
    <xdr:from>
      <xdr:col>27</xdr:col>
      <xdr:colOff>0</xdr:colOff>
      <xdr:row>57</xdr:row>
      <xdr:rowOff>0</xdr:rowOff>
    </xdr:from>
    <xdr:to>
      <xdr:col>33</xdr:col>
      <xdr:colOff>0</xdr:colOff>
      <xdr:row>57</xdr:row>
      <xdr:rowOff>0</xdr:rowOff>
    </xdr:to>
    <xdr:sp macro="" textlink="">
      <xdr:nvSpPr>
        <xdr:cNvPr id="517072" name="Line 24">
          <a:extLst>
            <a:ext uri="{FF2B5EF4-FFF2-40B4-BE49-F238E27FC236}">
              <a16:creationId xmlns:a16="http://schemas.microsoft.com/office/drawing/2014/main" id="{14A005EF-5837-479A-8DB5-178A9192FC9C}"/>
            </a:ext>
          </a:extLst>
        </xdr:cNvPr>
        <xdr:cNvSpPr>
          <a:spLocks noChangeShapeType="1"/>
        </xdr:cNvSpPr>
      </xdr:nvSpPr>
      <xdr:spPr bwMode="auto">
        <a:xfrm>
          <a:off x="3086100" y="7058025"/>
          <a:ext cx="6858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49</xdr:row>
      <xdr:rowOff>0</xdr:rowOff>
    </xdr:from>
    <xdr:to>
      <xdr:col>35</xdr:col>
      <xdr:colOff>0</xdr:colOff>
      <xdr:row>55</xdr:row>
      <xdr:rowOff>9525</xdr:rowOff>
    </xdr:to>
    <xdr:sp macro="" textlink="">
      <xdr:nvSpPr>
        <xdr:cNvPr id="517073" name="Line 25">
          <a:extLst>
            <a:ext uri="{FF2B5EF4-FFF2-40B4-BE49-F238E27FC236}">
              <a16:creationId xmlns:a16="http://schemas.microsoft.com/office/drawing/2014/main" id="{78C4DAEF-30B4-4540-812A-8D92AE71B813}"/>
            </a:ext>
          </a:extLst>
        </xdr:cNvPr>
        <xdr:cNvSpPr>
          <a:spLocks noChangeShapeType="1"/>
        </xdr:cNvSpPr>
      </xdr:nvSpPr>
      <xdr:spPr bwMode="auto">
        <a:xfrm>
          <a:off x="4000500" y="6067425"/>
          <a:ext cx="0" cy="752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42</xdr:row>
      <xdr:rowOff>0</xdr:rowOff>
    </xdr:to>
    <xdr:sp macro="" textlink="">
      <xdr:nvSpPr>
        <xdr:cNvPr id="517074" name="Line 37">
          <a:extLst>
            <a:ext uri="{FF2B5EF4-FFF2-40B4-BE49-F238E27FC236}">
              <a16:creationId xmlns:a16="http://schemas.microsoft.com/office/drawing/2014/main" id="{4D905F29-583D-4323-8631-57834555E57F}"/>
            </a:ext>
          </a:extLst>
        </xdr:cNvPr>
        <xdr:cNvSpPr>
          <a:spLocks noChangeShapeType="1"/>
        </xdr:cNvSpPr>
      </xdr:nvSpPr>
      <xdr:spPr bwMode="auto">
        <a:xfrm>
          <a:off x="1943100" y="4953000"/>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40005</xdr:colOff>
      <xdr:row>34</xdr:row>
      <xdr:rowOff>9525</xdr:rowOff>
    </xdr:from>
    <xdr:to>
      <xdr:col>37</xdr:col>
      <xdr:colOff>47652</xdr:colOff>
      <xdr:row>36</xdr:row>
      <xdr:rowOff>0</xdr:rowOff>
    </xdr:to>
    <xdr:sp macro="" textlink="">
      <xdr:nvSpPr>
        <xdr:cNvPr id="13350" name="Oval 38">
          <a:extLst>
            <a:ext uri="{FF2B5EF4-FFF2-40B4-BE49-F238E27FC236}">
              <a16:creationId xmlns:a16="http://schemas.microsoft.com/office/drawing/2014/main" id="{A53458E6-B163-4A0C-9C0F-CA14E1274ECF}"/>
            </a:ext>
          </a:extLst>
        </xdr:cNvPr>
        <xdr:cNvSpPr>
          <a:spLocks noChangeArrowheads="1"/>
        </xdr:cNvSpPr>
      </xdr:nvSpPr>
      <xdr:spPr bwMode="auto">
        <a:xfrm>
          <a:off x="4048125" y="4219575"/>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a:t>
          </a:r>
        </a:p>
      </xdr:txBody>
    </xdr:sp>
    <xdr:clientData/>
  </xdr:twoCellAnchor>
  <xdr:twoCellAnchor>
    <xdr:from>
      <xdr:col>23</xdr:col>
      <xdr:colOff>0</xdr:colOff>
      <xdr:row>39</xdr:row>
      <xdr:rowOff>114300</xdr:rowOff>
    </xdr:from>
    <xdr:to>
      <xdr:col>23</xdr:col>
      <xdr:colOff>0</xdr:colOff>
      <xdr:row>41</xdr:row>
      <xdr:rowOff>114300</xdr:rowOff>
    </xdr:to>
    <xdr:sp macro="" textlink="">
      <xdr:nvSpPr>
        <xdr:cNvPr id="517076" name="Line 40">
          <a:extLst>
            <a:ext uri="{FF2B5EF4-FFF2-40B4-BE49-F238E27FC236}">
              <a16:creationId xmlns:a16="http://schemas.microsoft.com/office/drawing/2014/main" id="{23C66086-3F00-42C8-9FC8-2020A32F4B54}"/>
            </a:ext>
          </a:extLst>
        </xdr:cNvPr>
        <xdr:cNvSpPr>
          <a:spLocks noChangeShapeType="1"/>
        </xdr:cNvSpPr>
      </xdr:nvSpPr>
      <xdr:spPr bwMode="auto">
        <a:xfrm>
          <a:off x="2628900" y="4943475"/>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40</xdr:row>
      <xdr:rowOff>0</xdr:rowOff>
    </xdr:from>
    <xdr:to>
      <xdr:col>56</xdr:col>
      <xdr:colOff>0</xdr:colOff>
      <xdr:row>42</xdr:row>
      <xdr:rowOff>0</xdr:rowOff>
    </xdr:to>
    <xdr:sp macro="" textlink="">
      <xdr:nvSpPr>
        <xdr:cNvPr id="517077" name="Line 41">
          <a:extLst>
            <a:ext uri="{FF2B5EF4-FFF2-40B4-BE49-F238E27FC236}">
              <a16:creationId xmlns:a16="http://schemas.microsoft.com/office/drawing/2014/main" id="{1D98B920-4D6B-405F-B811-D155FF2A95E4}"/>
            </a:ext>
          </a:extLst>
        </xdr:cNvPr>
        <xdr:cNvSpPr>
          <a:spLocks noChangeShapeType="1"/>
        </xdr:cNvSpPr>
      </xdr:nvSpPr>
      <xdr:spPr bwMode="auto">
        <a:xfrm>
          <a:off x="6400800" y="4953000"/>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47</xdr:row>
      <xdr:rowOff>95250</xdr:rowOff>
    </xdr:from>
    <xdr:to>
      <xdr:col>29</xdr:col>
      <xdr:colOff>0</xdr:colOff>
      <xdr:row>52</xdr:row>
      <xdr:rowOff>0</xdr:rowOff>
    </xdr:to>
    <xdr:sp macro="" textlink="">
      <xdr:nvSpPr>
        <xdr:cNvPr id="517078" name="Line 42">
          <a:extLst>
            <a:ext uri="{FF2B5EF4-FFF2-40B4-BE49-F238E27FC236}">
              <a16:creationId xmlns:a16="http://schemas.microsoft.com/office/drawing/2014/main" id="{55ABF59D-D1DA-41C1-9E88-4552A25068FB}"/>
            </a:ext>
          </a:extLst>
        </xdr:cNvPr>
        <xdr:cNvSpPr>
          <a:spLocks noChangeShapeType="1"/>
        </xdr:cNvSpPr>
      </xdr:nvSpPr>
      <xdr:spPr bwMode="auto">
        <a:xfrm>
          <a:off x="3314700" y="5915025"/>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47</xdr:row>
      <xdr:rowOff>95250</xdr:rowOff>
    </xdr:from>
    <xdr:to>
      <xdr:col>31</xdr:col>
      <xdr:colOff>0</xdr:colOff>
      <xdr:row>52</xdr:row>
      <xdr:rowOff>19050</xdr:rowOff>
    </xdr:to>
    <xdr:sp macro="" textlink="">
      <xdr:nvSpPr>
        <xdr:cNvPr id="517079" name="Line 43">
          <a:extLst>
            <a:ext uri="{FF2B5EF4-FFF2-40B4-BE49-F238E27FC236}">
              <a16:creationId xmlns:a16="http://schemas.microsoft.com/office/drawing/2014/main" id="{D0BAC658-DB3A-42E0-A231-E304A9B7416A}"/>
            </a:ext>
          </a:extLst>
        </xdr:cNvPr>
        <xdr:cNvSpPr>
          <a:spLocks noChangeShapeType="1"/>
        </xdr:cNvSpPr>
      </xdr:nvSpPr>
      <xdr:spPr bwMode="auto">
        <a:xfrm>
          <a:off x="3543300" y="5915025"/>
          <a:ext cx="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48</xdr:row>
      <xdr:rowOff>0</xdr:rowOff>
    </xdr:from>
    <xdr:to>
      <xdr:col>31</xdr:col>
      <xdr:colOff>0</xdr:colOff>
      <xdr:row>48</xdr:row>
      <xdr:rowOff>0</xdr:rowOff>
    </xdr:to>
    <xdr:sp macro="" textlink="">
      <xdr:nvSpPr>
        <xdr:cNvPr id="517080" name="Line 44">
          <a:extLst>
            <a:ext uri="{FF2B5EF4-FFF2-40B4-BE49-F238E27FC236}">
              <a16:creationId xmlns:a16="http://schemas.microsoft.com/office/drawing/2014/main" id="{7FCFB74E-7FF9-4BB7-947E-4BB033BED44C}"/>
            </a:ext>
          </a:extLst>
        </xdr:cNvPr>
        <xdr:cNvSpPr>
          <a:spLocks noChangeShapeType="1"/>
        </xdr:cNvSpPr>
      </xdr:nvSpPr>
      <xdr:spPr bwMode="auto">
        <a:xfrm>
          <a:off x="3314700" y="5943600"/>
          <a:ext cx="2286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35</xdr:row>
      <xdr:rowOff>28575</xdr:rowOff>
    </xdr:from>
    <xdr:to>
      <xdr:col>18</xdr:col>
      <xdr:colOff>66675</xdr:colOff>
      <xdr:row>42</xdr:row>
      <xdr:rowOff>0</xdr:rowOff>
    </xdr:to>
    <xdr:grpSp>
      <xdr:nvGrpSpPr>
        <xdr:cNvPr id="517081" name="Group 163">
          <a:extLst>
            <a:ext uri="{FF2B5EF4-FFF2-40B4-BE49-F238E27FC236}">
              <a16:creationId xmlns:a16="http://schemas.microsoft.com/office/drawing/2014/main" id="{6092FB7C-88DD-4815-83AC-5FA4BA4344CA}"/>
            </a:ext>
          </a:extLst>
        </xdr:cNvPr>
        <xdr:cNvGrpSpPr>
          <a:grpSpLocks/>
        </xdr:cNvGrpSpPr>
      </xdr:nvGrpSpPr>
      <xdr:grpSpPr bwMode="auto">
        <a:xfrm>
          <a:off x="1473890" y="4666836"/>
          <a:ext cx="620368" cy="899077"/>
          <a:chOff x="196" y="599"/>
          <a:chExt cx="83" cy="115"/>
        </a:xfrm>
      </xdr:grpSpPr>
      <xdr:sp macro="" textlink="">
        <xdr:nvSpPr>
          <xdr:cNvPr id="548871" name="Arc 3">
            <a:extLst>
              <a:ext uri="{FF2B5EF4-FFF2-40B4-BE49-F238E27FC236}">
                <a16:creationId xmlns:a16="http://schemas.microsoft.com/office/drawing/2014/main" id="{EFED80C2-19B6-452F-8155-9BF33401F387}"/>
              </a:ext>
            </a:extLst>
          </xdr:cNvPr>
          <xdr:cNvSpPr>
            <a:spLocks/>
          </xdr:cNvSpPr>
        </xdr:nvSpPr>
        <xdr:spPr bwMode="auto">
          <a:xfrm flipH="1" flipV="1">
            <a:off x="225" y="646"/>
            <a:ext cx="29" cy="34"/>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872" name="Arc 4">
            <a:extLst>
              <a:ext uri="{FF2B5EF4-FFF2-40B4-BE49-F238E27FC236}">
                <a16:creationId xmlns:a16="http://schemas.microsoft.com/office/drawing/2014/main" id="{62C8B4F0-DE06-4977-9764-CF8F806BE991}"/>
              </a:ext>
            </a:extLst>
          </xdr:cNvPr>
          <xdr:cNvSpPr>
            <a:spLocks/>
          </xdr:cNvSpPr>
        </xdr:nvSpPr>
        <xdr:spPr bwMode="auto">
          <a:xfrm flipH="1" flipV="1">
            <a:off x="196" y="646"/>
            <a:ext cx="58" cy="6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873" name="Line 5">
            <a:extLst>
              <a:ext uri="{FF2B5EF4-FFF2-40B4-BE49-F238E27FC236}">
                <a16:creationId xmlns:a16="http://schemas.microsoft.com/office/drawing/2014/main" id="{362900D8-2BBC-4204-AC77-C92C5DB4452F}"/>
              </a:ext>
            </a:extLst>
          </xdr:cNvPr>
          <xdr:cNvSpPr>
            <a:spLocks noChangeShapeType="1"/>
          </xdr:cNvSpPr>
        </xdr:nvSpPr>
        <xdr:spPr bwMode="auto">
          <a:xfrm flipH="1">
            <a:off x="214" y="671"/>
            <a:ext cx="2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57" name="Oval 45">
            <a:extLst>
              <a:ext uri="{FF2B5EF4-FFF2-40B4-BE49-F238E27FC236}">
                <a16:creationId xmlns:a16="http://schemas.microsoft.com/office/drawing/2014/main" id="{09169AAD-5C2C-4511-8D11-943B09AEB6A5}"/>
              </a:ext>
            </a:extLst>
          </xdr:cNvPr>
          <xdr:cNvSpPr>
            <a:spLocks noChangeArrowheads="1"/>
          </xdr:cNvSpPr>
        </xdr:nvSpPr>
        <xdr:spPr bwMode="auto">
          <a:xfrm>
            <a:off x="249" y="59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L</a:t>
            </a:r>
          </a:p>
        </xdr:txBody>
      </xdr:sp>
      <xdr:sp macro="" textlink="">
        <xdr:nvSpPr>
          <xdr:cNvPr id="548875" name="Line 46">
            <a:extLst>
              <a:ext uri="{FF2B5EF4-FFF2-40B4-BE49-F238E27FC236}">
                <a16:creationId xmlns:a16="http://schemas.microsoft.com/office/drawing/2014/main" id="{2AF706A1-E431-40B8-A3A1-CCF354D2EFCF}"/>
              </a:ext>
            </a:extLst>
          </xdr:cNvPr>
          <xdr:cNvSpPr>
            <a:spLocks noChangeShapeType="1"/>
          </xdr:cNvSpPr>
        </xdr:nvSpPr>
        <xdr:spPr bwMode="auto">
          <a:xfrm flipV="1">
            <a:off x="228" y="630"/>
            <a:ext cx="3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876" name="Line 47">
            <a:extLst>
              <a:ext uri="{FF2B5EF4-FFF2-40B4-BE49-F238E27FC236}">
                <a16:creationId xmlns:a16="http://schemas.microsoft.com/office/drawing/2014/main" id="{8B818045-BF58-4450-B0FC-0414B460F736}"/>
              </a:ext>
            </a:extLst>
          </xdr:cNvPr>
          <xdr:cNvSpPr>
            <a:spLocks noChangeShapeType="1"/>
          </xdr:cNvSpPr>
        </xdr:nvSpPr>
        <xdr:spPr bwMode="auto">
          <a:xfrm flipV="1">
            <a:off x="243" y="630"/>
            <a:ext cx="19" cy="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60</xdr:col>
      <xdr:colOff>9525</xdr:colOff>
      <xdr:row>41</xdr:row>
      <xdr:rowOff>57150</xdr:rowOff>
    </xdr:from>
    <xdr:to>
      <xdr:col>62</xdr:col>
      <xdr:colOff>19418</xdr:colOff>
      <xdr:row>43</xdr:row>
      <xdr:rowOff>47625</xdr:rowOff>
    </xdr:to>
    <xdr:sp macro="" textlink="">
      <xdr:nvSpPr>
        <xdr:cNvPr id="13366" name="Oval 54">
          <a:extLst>
            <a:ext uri="{FF2B5EF4-FFF2-40B4-BE49-F238E27FC236}">
              <a16:creationId xmlns:a16="http://schemas.microsoft.com/office/drawing/2014/main" id="{58819FCE-A044-4DBF-8A0A-85AF88D38148}"/>
            </a:ext>
          </a:extLst>
        </xdr:cNvPr>
        <xdr:cNvSpPr>
          <a:spLocks noChangeArrowheads="1"/>
        </xdr:cNvSpPr>
      </xdr:nvSpPr>
      <xdr:spPr bwMode="auto">
        <a:xfrm>
          <a:off x="6886575" y="5133975"/>
          <a:ext cx="219075"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clientData/>
  </xdr:twoCellAnchor>
  <xdr:twoCellAnchor>
    <xdr:from>
      <xdr:col>56</xdr:col>
      <xdr:colOff>9525</xdr:colOff>
      <xdr:row>41</xdr:row>
      <xdr:rowOff>28575</xdr:rowOff>
    </xdr:from>
    <xdr:to>
      <xdr:col>60</xdr:col>
      <xdr:colOff>38100</xdr:colOff>
      <xdr:row>42</xdr:row>
      <xdr:rowOff>76200</xdr:rowOff>
    </xdr:to>
    <xdr:sp macro="" textlink="">
      <xdr:nvSpPr>
        <xdr:cNvPr id="517083" name="Line 55">
          <a:extLst>
            <a:ext uri="{FF2B5EF4-FFF2-40B4-BE49-F238E27FC236}">
              <a16:creationId xmlns:a16="http://schemas.microsoft.com/office/drawing/2014/main" id="{8CC7085B-302B-4A1B-9A09-12EA6EC0B0F8}"/>
            </a:ext>
          </a:extLst>
        </xdr:cNvPr>
        <xdr:cNvSpPr>
          <a:spLocks noChangeShapeType="1"/>
        </xdr:cNvSpPr>
      </xdr:nvSpPr>
      <xdr:spPr bwMode="auto">
        <a:xfrm>
          <a:off x="6410325" y="5105400"/>
          <a:ext cx="485775"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9</xdr:row>
      <xdr:rowOff>0</xdr:rowOff>
    </xdr:from>
    <xdr:to>
      <xdr:col>25</xdr:col>
      <xdr:colOff>95250</xdr:colOff>
      <xdr:row>9</xdr:row>
      <xdr:rowOff>0</xdr:rowOff>
    </xdr:to>
    <xdr:sp macro="" textlink="">
      <xdr:nvSpPr>
        <xdr:cNvPr id="517084" name="Line 61">
          <a:extLst>
            <a:ext uri="{FF2B5EF4-FFF2-40B4-BE49-F238E27FC236}">
              <a16:creationId xmlns:a16="http://schemas.microsoft.com/office/drawing/2014/main" id="{6545C169-21F5-4BA3-9E1D-DC021DD84F1A}"/>
            </a:ext>
          </a:extLst>
        </xdr:cNvPr>
        <xdr:cNvSpPr>
          <a:spLocks noChangeShapeType="1"/>
        </xdr:cNvSpPr>
      </xdr:nvSpPr>
      <xdr:spPr bwMode="auto">
        <a:xfrm flipV="1">
          <a:off x="1695450" y="1114425"/>
          <a:ext cx="1257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xdr:colOff>
      <xdr:row>11</xdr:row>
      <xdr:rowOff>78105</xdr:rowOff>
    </xdr:from>
    <xdr:to>
      <xdr:col>27</xdr:col>
      <xdr:colOff>9765</xdr:colOff>
      <xdr:row>13</xdr:row>
      <xdr:rowOff>76220</xdr:rowOff>
    </xdr:to>
    <xdr:sp macro="" textlink="">
      <xdr:nvSpPr>
        <xdr:cNvPr id="13376" name="Oval 64">
          <a:extLst>
            <a:ext uri="{FF2B5EF4-FFF2-40B4-BE49-F238E27FC236}">
              <a16:creationId xmlns:a16="http://schemas.microsoft.com/office/drawing/2014/main" id="{B88067AC-AC2B-4C0D-A56A-C958872B1F01}"/>
            </a:ext>
          </a:extLst>
        </xdr:cNvPr>
        <xdr:cNvSpPr>
          <a:spLocks noChangeArrowheads="1"/>
        </xdr:cNvSpPr>
      </xdr:nvSpPr>
      <xdr:spPr bwMode="auto">
        <a:xfrm>
          <a:off x="2867025" y="14478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t>
          </a:r>
        </a:p>
      </xdr:txBody>
    </xdr:sp>
    <xdr:clientData/>
  </xdr:twoCellAnchor>
  <xdr:twoCellAnchor>
    <xdr:from>
      <xdr:col>22</xdr:col>
      <xdr:colOff>38100</xdr:colOff>
      <xdr:row>9</xdr:row>
      <xdr:rowOff>0</xdr:rowOff>
    </xdr:from>
    <xdr:to>
      <xdr:col>25</xdr:col>
      <xdr:colOff>0</xdr:colOff>
      <xdr:row>12</xdr:row>
      <xdr:rowOff>28575</xdr:rowOff>
    </xdr:to>
    <xdr:sp macro="" textlink="">
      <xdr:nvSpPr>
        <xdr:cNvPr id="517086" name="Line 65">
          <a:extLst>
            <a:ext uri="{FF2B5EF4-FFF2-40B4-BE49-F238E27FC236}">
              <a16:creationId xmlns:a16="http://schemas.microsoft.com/office/drawing/2014/main" id="{EC6F22E0-627B-4410-AB5E-F21F892C859A}"/>
            </a:ext>
          </a:extLst>
        </xdr:cNvPr>
        <xdr:cNvSpPr>
          <a:spLocks noChangeShapeType="1"/>
        </xdr:cNvSpPr>
      </xdr:nvSpPr>
      <xdr:spPr bwMode="auto">
        <a:xfrm flipH="1" flipV="1">
          <a:off x="2552700" y="1114425"/>
          <a:ext cx="3048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xdr:row>
      <xdr:rowOff>0</xdr:rowOff>
    </xdr:from>
    <xdr:to>
      <xdr:col>39</xdr:col>
      <xdr:colOff>19050</xdr:colOff>
      <xdr:row>4</xdr:row>
      <xdr:rowOff>0</xdr:rowOff>
    </xdr:to>
    <xdr:sp macro="" textlink="">
      <xdr:nvSpPr>
        <xdr:cNvPr id="517087" name="Line 67">
          <a:extLst>
            <a:ext uri="{FF2B5EF4-FFF2-40B4-BE49-F238E27FC236}">
              <a16:creationId xmlns:a16="http://schemas.microsoft.com/office/drawing/2014/main" id="{87397549-7AE3-4A31-8183-DE475D2E571B}"/>
            </a:ext>
          </a:extLst>
        </xdr:cNvPr>
        <xdr:cNvSpPr>
          <a:spLocks noChangeShapeType="1"/>
        </xdr:cNvSpPr>
      </xdr:nvSpPr>
      <xdr:spPr bwMode="auto">
        <a:xfrm>
          <a:off x="104775" y="495300"/>
          <a:ext cx="437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38</xdr:row>
      <xdr:rowOff>0</xdr:rowOff>
    </xdr:from>
    <xdr:to>
      <xdr:col>55</xdr:col>
      <xdr:colOff>104775</xdr:colOff>
      <xdr:row>40</xdr:row>
      <xdr:rowOff>0</xdr:rowOff>
    </xdr:to>
    <xdr:sp macro="" textlink="">
      <xdr:nvSpPr>
        <xdr:cNvPr id="517088" name="Rectangle 70" descr="20%">
          <a:extLst>
            <a:ext uri="{FF2B5EF4-FFF2-40B4-BE49-F238E27FC236}">
              <a16:creationId xmlns:a16="http://schemas.microsoft.com/office/drawing/2014/main" id="{9EADB04C-4C41-4D5C-B2FF-12036EF3BCB8}"/>
            </a:ext>
          </a:extLst>
        </xdr:cNvPr>
        <xdr:cNvSpPr>
          <a:spLocks noChangeArrowheads="1"/>
        </xdr:cNvSpPr>
      </xdr:nvSpPr>
      <xdr:spPr bwMode="auto">
        <a:xfrm>
          <a:off x="2295525" y="4705350"/>
          <a:ext cx="4095750" cy="24765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3175">
              <a:solidFill>
                <a:srgbClr val="000000"/>
              </a:solidFill>
              <a:miter lim="800000"/>
              <a:headEnd/>
              <a:tailEnd/>
            </a14:hiddenLine>
          </a:ext>
        </a:extLst>
      </xdr:spPr>
    </xdr:sp>
    <xdr:clientData/>
  </xdr:twoCellAnchor>
  <xdr:twoCellAnchor>
    <xdr:from>
      <xdr:col>20</xdr:col>
      <xdr:colOff>9525</xdr:colOff>
      <xdr:row>42</xdr:row>
      <xdr:rowOff>28575</xdr:rowOff>
    </xdr:from>
    <xdr:to>
      <xdr:col>56</xdr:col>
      <xdr:colOff>0</xdr:colOff>
      <xdr:row>44</xdr:row>
      <xdr:rowOff>0</xdr:rowOff>
    </xdr:to>
    <xdr:sp macro="" textlink="">
      <xdr:nvSpPr>
        <xdr:cNvPr id="517089" name="Rectangle 71" descr="20%">
          <a:extLst>
            <a:ext uri="{FF2B5EF4-FFF2-40B4-BE49-F238E27FC236}">
              <a16:creationId xmlns:a16="http://schemas.microsoft.com/office/drawing/2014/main" id="{FFDD6050-8583-46EF-BE72-F91FADB64F15}"/>
            </a:ext>
          </a:extLst>
        </xdr:cNvPr>
        <xdr:cNvSpPr>
          <a:spLocks noChangeArrowheads="1"/>
        </xdr:cNvSpPr>
      </xdr:nvSpPr>
      <xdr:spPr bwMode="auto">
        <a:xfrm>
          <a:off x="2295525" y="5229225"/>
          <a:ext cx="4105275" cy="2190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3175">
              <a:solidFill>
                <a:srgbClr val="000000"/>
              </a:solidFill>
              <a:miter lim="800000"/>
              <a:headEnd/>
              <a:tailEnd/>
            </a14:hiddenLine>
          </a:ext>
        </a:extLst>
      </xdr:spPr>
    </xdr:sp>
    <xdr:clientData/>
  </xdr:twoCellAnchor>
  <xdr:twoCellAnchor>
    <xdr:from>
      <xdr:col>42</xdr:col>
      <xdr:colOff>104775</xdr:colOff>
      <xdr:row>37</xdr:row>
      <xdr:rowOff>19050</xdr:rowOff>
    </xdr:from>
    <xdr:to>
      <xdr:col>43</xdr:col>
      <xdr:colOff>0</xdr:colOff>
      <xdr:row>45</xdr:row>
      <xdr:rowOff>9525</xdr:rowOff>
    </xdr:to>
    <xdr:sp macro="" textlink="">
      <xdr:nvSpPr>
        <xdr:cNvPr id="517090" name="Line 21">
          <a:extLst>
            <a:ext uri="{FF2B5EF4-FFF2-40B4-BE49-F238E27FC236}">
              <a16:creationId xmlns:a16="http://schemas.microsoft.com/office/drawing/2014/main" id="{D249B326-E4D4-47E7-A815-0848FDBED231}"/>
            </a:ext>
          </a:extLst>
        </xdr:cNvPr>
        <xdr:cNvSpPr>
          <a:spLocks noChangeShapeType="1"/>
        </xdr:cNvSpPr>
      </xdr:nvSpPr>
      <xdr:spPr bwMode="auto">
        <a:xfrm flipH="1">
          <a:off x="4905375" y="4600575"/>
          <a:ext cx="9525" cy="981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9525</xdr:colOff>
      <xdr:row>5</xdr:row>
      <xdr:rowOff>19050</xdr:rowOff>
    </xdr:from>
    <xdr:to>
      <xdr:col>80</xdr:col>
      <xdr:colOff>0</xdr:colOff>
      <xdr:row>5</xdr:row>
      <xdr:rowOff>95250</xdr:rowOff>
    </xdr:to>
    <xdr:sp macro="" textlink="">
      <xdr:nvSpPr>
        <xdr:cNvPr id="517091" name="Rectangle 78" descr="40%">
          <a:extLst>
            <a:ext uri="{FF2B5EF4-FFF2-40B4-BE49-F238E27FC236}">
              <a16:creationId xmlns:a16="http://schemas.microsoft.com/office/drawing/2014/main" id="{B7BFF495-D4A7-4568-BC6C-771419498F99}"/>
            </a:ext>
          </a:extLst>
        </xdr:cNvPr>
        <xdr:cNvSpPr>
          <a:spLocks noChangeArrowheads="1"/>
        </xdr:cNvSpPr>
      </xdr:nvSpPr>
      <xdr:spPr bwMode="auto">
        <a:xfrm>
          <a:off x="8696325" y="638175"/>
          <a:ext cx="447675" cy="76200"/>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76</xdr:col>
      <xdr:colOff>9525</xdr:colOff>
      <xdr:row>6</xdr:row>
      <xdr:rowOff>19050</xdr:rowOff>
    </xdr:from>
    <xdr:to>
      <xdr:col>80</xdr:col>
      <xdr:colOff>0</xdr:colOff>
      <xdr:row>6</xdr:row>
      <xdr:rowOff>95250</xdr:rowOff>
    </xdr:to>
    <xdr:sp macro="" textlink="">
      <xdr:nvSpPr>
        <xdr:cNvPr id="517092" name="Rectangle 79" descr="20%">
          <a:extLst>
            <a:ext uri="{FF2B5EF4-FFF2-40B4-BE49-F238E27FC236}">
              <a16:creationId xmlns:a16="http://schemas.microsoft.com/office/drawing/2014/main" id="{157F0C5E-C780-4D0D-8C4D-E6B8EB902031}"/>
            </a:ext>
          </a:extLst>
        </xdr:cNvPr>
        <xdr:cNvSpPr>
          <a:spLocks noChangeArrowheads="1"/>
        </xdr:cNvSpPr>
      </xdr:nvSpPr>
      <xdr:spPr bwMode="auto">
        <a:xfrm>
          <a:off x="8696325" y="762000"/>
          <a:ext cx="447675" cy="762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34</xdr:col>
      <xdr:colOff>28575</xdr:colOff>
      <xdr:row>35</xdr:row>
      <xdr:rowOff>95250</xdr:rowOff>
    </xdr:from>
    <xdr:to>
      <xdr:col>35</xdr:col>
      <xdr:colOff>104775</xdr:colOff>
      <xdr:row>39</xdr:row>
      <xdr:rowOff>114300</xdr:rowOff>
    </xdr:to>
    <xdr:sp macro="" textlink="">
      <xdr:nvSpPr>
        <xdr:cNvPr id="517093" name="Line 39">
          <a:extLst>
            <a:ext uri="{FF2B5EF4-FFF2-40B4-BE49-F238E27FC236}">
              <a16:creationId xmlns:a16="http://schemas.microsoft.com/office/drawing/2014/main" id="{2973318F-63A8-4E2C-ACAA-B33C9D92332B}"/>
            </a:ext>
          </a:extLst>
        </xdr:cNvPr>
        <xdr:cNvSpPr>
          <a:spLocks noChangeShapeType="1"/>
        </xdr:cNvSpPr>
      </xdr:nvSpPr>
      <xdr:spPr bwMode="auto">
        <a:xfrm flipH="1">
          <a:off x="3914775" y="4429125"/>
          <a:ext cx="1905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xdr:row>
      <xdr:rowOff>104775</xdr:rowOff>
    </xdr:from>
    <xdr:to>
      <xdr:col>22</xdr:col>
      <xdr:colOff>76200</xdr:colOff>
      <xdr:row>6</xdr:row>
      <xdr:rowOff>0</xdr:rowOff>
    </xdr:to>
    <xdr:grpSp>
      <xdr:nvGrpSpPr>
        <xdr:cNvPr id="517094" name="Group 99">
          <a:extLst>
            <a:ext uri="{FF2B5EF4-FFF2-40B4-BE49-F238E27FC236}">
              <a16:creationId xmlns:a16="http://schemas.microsoft.com/office/drawing/2014/main" id="{38DD6B22-590B-43D8-9B8B-1A3249B60E58}"/>
            </a:ext>
          </a:extLst>
        </xdr:cNvPr>
        <xdr:cNvGrpSpPr>
          <a:grpSpLocks/>
        </xdr:cNvGrpSpPr>
      </xdr:nvGrpSpPr>
      <xdr:grpSpPr bwMode="auto">
        <a:xfrm>
          <a:off x="901148" y="237297"/>
          <a:ext cx="1653209" cy="557833"/>
          <a:chOff x="121" y="32"/>
          <a:chExt cx="220" cy="68"/>
        </a:xfrm>
      </xdr:grpSpPr>
      <xdr:sp macro="" textlink="">
        <xdr:nvSpPr>
          <xdr:cNvPr id="548864" name="Line 100">
            <a:extLst>
              <a:ext uri="{FF2B5EF4-FFF2-40B4-BE49-F238E27FC236}">
                <a16:creationId xmlns:a16="http://schemas.microsoft.com/office/drawing/2014/main" id="{B2F6FCAE-D887-4F76-AE17-9E93B260DA5A}"/>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8865" name="Rectangle 101" descr="40%">
            <a:extLst>
              <a:ext uri="{FF2B5EF4-FFF2-40B4-BE49-F238E27FC236}">
                <a16:creationId xmlns:a16="http://schemas.microsoft.com/office/drawing/2014/main" id="{3457218A-9EEF-450C-84B0-0FC0AB8FDC28}"/>
              </a:ext>
            </a:extLst>
          </xdr:cNvPr>
          <xdr:cNvSpPr>
            <a:spLocks noChangeArrowheads="1"/>
          </xdr:cNvSpPr>
        </xdr:nvSpPr>
        <xdr:spPr bwMode="auto">
          <a:xfrm>
            <a:off x="121" y="69"/>
            <a:ext cx="29" cy="31"/>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sp macro="" textlink="">
        <xdr:nvSpPr>
          <xdr:cNvPr id="548866" name="Rectangle 102" descr="40%">
            <a:extLst>
              <a:ext uri="{FF2B5EF4-FFF2-40B4-BE49-F238E27FC236}">
                <a16:creationId xmlns:a16="http://schemas.microsoft.com/office/drawing/2014/main" id="{5F7B1D83-9CEB-4A95-8D1B-056289C8EBC8}"/>
              </a:ext>
            </a:extLst>
          </xdr:cNvPr>
          <xdr:cNvSpPr>
            <a:spLocks noChangeArrowheads="1"/>
          </xdr:cNvSpPr>
        </xdr:nvSpPr>
        <xdr:spPr bwMode="auto">
          <a:xfrm>
            <a:off x="271" y="68"/>
            <a:ext cx="30" cy="32"/>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sp macro="" textlink="">
        <xdr:nvSpPr>
          <xdr:cNvPr id="548867" name="Line 103">
            <a:extLst>
              <a:ext uri="{FF2B5EF4-FFF2-40B4-BE49-F238E27FC236}">
                <a16:creationId xmlns:a16="http://schemas.microsoft.com/office/drawing/2014/main" id="{1DF48313-E863-4CBD-8750-9ED389E3FC09}"/>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548868" name="Group 104">
            <a:extLst>
              <a:ext uri="{FF2B5EF4-FFF2-40B4-BE49-F238E27FC236}">
                <a16:creationId xmlns:a16="http://schemas.microsoft.com/office/drawing/2014/main" id="{AD9CDBCD-B3B8-47C7-80F3-E4B84ED0BF84}"/>
              </a:ext>
            </a:extLst>
          </xdr:cNvPr>
          <xdr:cNvGrpSpPr>
            <a:grpSpLocks/>
          </xdr:cNvGrpSpPr>
        </xdr:nvGrpSpPr>
        <xdr:grpSpPr bwMode="auto">
          <a:xfrm>
            <a:off x="266" y="32"/>
            <a:ext cx="75" cy="36"/>
            <a:chOff x="193" y="31"/>
            <a:chExt cx="80" cy="33"/>
          </a:xfrm>
        </xdr:grpSpPr>
        <xdr:sp macro="" textlink="">
          <xdr:nvSpPr>
            <xdr:cNvPr id="548869" name="Line 105">
              <a:extLst>
                <a:ext uri="{FF2B5EF4-FFF2-40B4-BE49-F238E27FC236}">
                  <a16:creationId xmlns:a16="http://schemas.microsoft.com/office/drawing/2014/main" id="{C5EAC412-D3A0-4988-9388-6576DC4D5F64}"/>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18" name="Oval 106">
              <a:extLst>
                <a:ext uri="{FF2B5EF4-FFF2-40B4-BE49-F238E27FC236}">
                  <a16:creationId xmlns:a16="http://schemas.microsoft.com/office/drawing/2014/main" id="{103EAB6D-A6D8-404A-88E4-09B36B02CAFF}"/>
                </a:ext>
              </a:extLst>
            </xdr:cNvPr>
            <xdr:cNvSpPr>
              <a:spLocks noChangeArrowheads="1"/>
            </xdr:cNvSpPr>
          </xdr:nvSpPr>
          <xdr:spPr bwMode="auto">
            <a:xfrm>
              <a:off x="242" y="31"/>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11</xdr:col>
      <xdr:colOff>95250</xdr:colOff>
      <xdr:row>5</xdr:row>
      <xdr:rowOff>123825</xdr:rowOff>
    </xdr:from>
    <xdr:to>
      <xdr:col>21</xdr:col>
      <xdr:colOff>76200</xdr:colOff>
      <xdr:row>38</xdr:row>
      <xdr:rowOff>0</xdr:rowOff>
    </xdr:to>
    <xdr:grpSp>
      <xdr:nvGrpSpPr>
        <xdr:cNvPr id="517095" name="Group 136">
          <a:extLst>
            <a:ext uri="{FF2B5EF4-FFF2-40B4-BE49-F238E27FC236}">
              <a16:creationId xmlns:a16="http://schemas.microsoft.com/office/drawing/2014/main" id="{1FCFC421-6B1E-45F7-AD77-1865B93B9F8C}"/>
            </a:ext>
          </a:extLst>
        </xdr:cNvPr>
        <xdr:cNvGrpSpPr>
          <a:grpSpLocks/>
        </xdr:cNvGrpSpPr>
      </xdr:nvGrpSpPr>
      <xdr:grpSpPr bwMode="auto">
        <a:xfrm>
          <a:off x="1334328" y="786434"/>
          <a:ext cx="1107385" cy="4249392"/>
          <a:chOff x="447" y="101"/>
          <a:chExt cx="147" cy="545"/>
        </a:xfrm>
      </xdr:grpSpPr>
      <xdr:sp macro="" textlink="">
        <xdr:nvSpPr>
          <xdr:cNvPr id="517111" name="Line 137">
            <a:extLst>
              <a:ext uri="{FF2B5EF4-FFF2-40B4-BE49-F238E27FC236}">
                <a16:creationId xmlns:a16="http://schemas.microsoft.com/office/drawing/2014/main" id="{A9F8011A-118D-40A5-B363-49B2A511FEAE}"/>
              </a:ext>
            </a:extLst>
          </xdr:cNvPr>
          <xdr:cNvSpPr>
            <a:spLocks noChangeShapeType="1"/>
          </xdr:cNvSpPr>
        </xdr:nvSpPr>
        <xdr:spPr bwMode="auto">
          <a:xfrm flipV="1">
            <a:off x="493" y="240"/>
            <a:ext cx="7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50" name="Oval 138">
            <a:extLst>
              <a:ext uri="{FF2B5EF4-FFF2-40B4-BE49-F238E27FC236}">
                <a16:creationId xmlns:a16="http://schemas.microsoft.com/office/drawing/2014/main" id="{35C962D8-D9AD-4128-9BDF-616B1BCF6ED0}"/>
              </a:ext>
            </a:extLst>
          </xdr:cNvPr>
          <xdr:cNvSpPr>
            <a:spLocks noChangeArrowheads="1"/>
          </xdr:cNvSpPr>
        </xdr:nvSpPr>
        <xdr:spPr bwMode="auto">
          <a:xfrm>
            <a:off x="564" y="21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sp macro="" textlink="">
        <xdr:nvSpPr>
          <xdr:cNvPr id="517113" name="Line 139">
            <a:extLst>
              <a:ext uri="{FF2B5EF4-FFF2-40B4-BE49-F238E27FC236}">
                <a16:creationId xmlns:a16="http://schemas.microsoft.com/office/drawing/2014/main" id="{0829CAD8-2840-4320-92A5-CEA7FECB709F}"/>
              </a:ext>
            </a:extLst>
          </xdr:cNvPr>
          <xdr:cNvSpPr>
            <a:spLocks noChangeShapeType="1"/>
          </xdr:cNvSpPr>
        </xdr:nvSpPr>
        <xdr:spPr bwMode="auto">
          <a:xfrm>
            <a:off x="463" y="102"/>
            <a:ext cx="2"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7114" name="Line 140">
            <a:extLst>
              <a:ext uri="{FF2B5EF4-FFF2-40B4-BE49-F238E27FC236}">
                <a16:creationId xmlns:a16="http://schemas.microsoft.com/office/drawing/2014/main" id="{7EACCF65-9B56-44F1-8716-8B74B97AFFCD}"/>
              </a:ext>
            </a:extLst>
          </xdr:cNvPr>
          <xdr:cNvSpPr>
            <a:spLocks noChangeShapeType="1"/>
          </xdr:cNvSpPr>
        </xdr:nvSpPr>
        <xdr:spPr bwMode="auto">
          <a:xfrm flipH="1">
            <a:off x="493" y="102"/>
            <a:ext cx="0"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7115" name="Line 141">
            <a:extLst>
              <a:ext uri="{FF2B5EF4-FFF2-40B4-BE49-F238E27FC236}">
                <a16:creationId xmlns:a16="http://schemas.microsoft.com/office/drawing/2014/main" id="{8BF929D0-7FF2-4B9B-BE29-D80463C3793C}"/>
              </a:ext>
            </a:extLst>
          </xdr:cNvPr>
          <xdr:cNvSpPr>
            <a:spLocks noChangeShapeType="1"/>
          </xdr:cNvSpPr>
        </xdr:nvSpPr>
        <xdr:spPr bwMode="auto">
          <a:xfrm>
            <a:off x="447" y="288"/>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17116" name="Line 142">
            <a:extLst>
              <a:ext uri="{FF2B5EF4-FFF2-40B4-BE49-F238E27FC236}">
                <a16:creationId xmlns:a16="http://schemas.microsoft.com/office/drawing/2014/main" id="{0DDA0D48-3CB0-431D-80A8-A7E96246E0B3}"/>
              </a:ext>
            </a:extLst>
          </xdr:cNvPr>
          <xdr:cNvSpPr>
            <a:spLocks noChangeShapeType="1"/>
          </xdr:cNvSpPr>
        </xdr:nvSpPr>
        <xdr:spPr bwMode="auto">
          <a:xfrm flipH="1">
            <a:off x="492" y="289"/>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17117" name="Line 143">
            <a:extLst>
              <a:ext uri="{FF2B5EF4-FFF2-40B4-BE49-F238E27FC236}">
                <a16:creationId xmlns:a16="http://schemas.microsoft.com/office/drawing/2014/main" id="{3DE5AA01-999E-4157-82C8-66B24169EC1C}"/>
              </a:ext>
            </a:extLst>
          </xdr:cNvPr>
          <xdr:cNvSpPr>
            <a:spLocks noChangeShapeType="1"/>
          </xdr:cNvSpPr>
        </xdr:nvSpPr>
        <xdr:spPr bwMode="auto">
          <a:xfrm>
            <a:off x="463" y="288"/>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517118" name="AutoShape 144">
            <a:extLst>
              <a:ext uri="{FF2B5EF4-FFF2-40B4-BE49-F238E27FC236}">
                <a16:creationId xmlns:a16="http://schemas.microsoft.com/office/drawing/2014/main" id="{FB8C1A12-F9F7-423F-954F-F5DB6980E247}"/>
              </a:ext>
            </a:extLst>
          </xdr:cNvPr>
          <xdr:cNvCxnSpPr>
            <a:cxnSpLocks noChangeShapeType="1"/>
          </xdr:cNvCxnSpPr>
        </xdr:nvCxnSpPr>
        <xdr:spPr bwMode="auto">
          <a:xfrm>
            <a:off x="465" y="645"/>
            <a:ext cx="2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517119" name="AutoShape 145">
            <a:extLst>
              <a:ext uri="{FF2B5EF4-FFF2-40B4-BE49-F238E27FC236}">
                <a16:creationId xmlns:a16="http://schemas.microsoft.com/office/drawing/2014/main" id="{D6E4C065-DDA5-46EA-B234-1F6C99C29053}"/>
              </a:ext>
            </a:extLst>
          </xdr:cNvPr>
          <xdr:cNvCxnSpPr>
            <a:cxnSpLocks noChangeShapeType="1"/>
            <a:stCxn id="517113" idx="0"/>
            <a:endCxn id="517114" idx="0"/>
          </xdr:cNvCxnSpPr>
        </xdr:nvCxnSpPr>
        <xdr:spPr bwMode="auto">
          <a:xfrm>
            <a:off x="463" y="101"/>
            <a:ext cx="3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0</xdr:colOff>
      <xdr:row>1</xdr:row>
      <xdr:rowOff>9525</xdr:rowOff>
    </xdr:from>
    <xdr:to>
      <xdr:col>15</xdr:col>
      <xdr:colOff>38100</xdr:colOff>
      <xdr:row>6</xdr:row>
      <xdr:rowOff>28575</xdr:rowOff>
    </xdr:to>
    <xdr:grpSp>
      <xdr:nvGrpSpPr>
        <xdr:cNvPr id="517096" name="Group 146">
          <a:extLst>
            <a:ext uri="{FF2B5EF4-FFF2-40B4-BE49-F238E27FC236}">
              <a16:creationId xmlns:a16="http://schemas.microsoft.com/office/drawing/2014/main" id="{89C2D0AC-6C05-4E96-9826-8E40B6109107}"/>
            </a:ext>
          </a:extLst>
        </xdr:cNvPr>
        <xdr:cNvGrpSpPr>
          <a:grpSpLocks/>
        </xdr:cNvGrpSpPr>
      </xdr:nvGrpSpPr>
      <xdr:grpSpPr bwMode="auto">
        <a:xfrm>
          <a:off x="563217" y="142047"/>
          <a:ext cx="1164535" cy="681658"/>
          <a:chOff x="510" y="177"/>
          <a:chExt cx="155" cy="88"/>
        </a:xfrm>
      </xdr:grpSpPr>
      <xdr:sp macro="" textlink="">
        <xdr:nvSpPr>
          <xdr:cNvPr id="517106" name="Line 147">
            <a:extLst>
              <a:ext uri="{FF2B5EF4-FFF2-40B4-BE49-F238E27FC236}">
                <a16:creationId xmlns:a16="http://schemas.microsoft.com/office/drawing/2014/main" id="{9532E4FC-31F2-4CA6-8913-18A962A1F1D5}"/>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60" name="Oval 148">
            <a:extLst>
              <a:ext uri="{FF2B5EF4-FFF2-40B4-BE49-F238E27FC236}">
                <a16:creationId xmlns:a16="http://schemas.microsoft.com/office/drawing/2014/main" id="{D838E844-D842-480D-B61A-3B6BD8A22E0C}"/>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517108" name="Line 149">
            <a:extLst>
              <a:ext uri="{FF2B5EF4-FFF2-40B4-BE49-F238E27FC236}">
                <a16:creationId xmlns:a16="http://schemas.microsoft.com/office/drawing/2014/main" id="{5A98871F-0A4A-4D2C-9282-31BB0D935B5B}"/>
              </a:ext>
            </a:extLst>
          </xdr:cNvPr>
          <xdr:cNvSpPr>
            <a:spLocks noChangeShapeType="1"/>
          </xdr:cNvSpPr>
        </xdr:nvSpPr>
        <xdr:spPr bwMode="auto">
          <a:xfrm>
            <a:off x="624"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7109" name="Line 150">
            <a:extLst>
              <a:ext uri="{FF2B5EF4-FFF2-40B4-BE49-F238E27FC236}">
                <a16:creationId xmlns:a16="http://schemas.microsoft.com/office/drawing/2014/main" id="{46F15A1A-C764-46CE-A4FF-190723429770}"/>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7110" name="Line 151">
            <a:extLst>
              <a:ext uri="{FF2B5EF4-FFF2-40B4-BE49-F238E27FC236}">
                <a16:creationId xmlns:a16="http://schemas.microsoft.com/office/drawing/2014/main" id="{FA409A64-9ECB-428C-9009-42D7D3261C1A}"/>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104775</xdr:colOff>
      <xdr:row>5</xdr:row>
      <xdr:rowOff>0</xdr:rowOff>
    </xdr:from>
    <xdr:to>
      <xdr:col>9</xdr:col>
      <xdr:colOff>104775</xdr:colOff>
      <xdr:row>12</xdr:row>
      <xdr:rowOff>0</xdr:rowOff>
    </xdr:to>
    <xdr:sp macro="" textlink="">
      <xdr:nvSpPr>
        <xdr:cNvPr id="517097" name="Line 153">
          <a:extLst>
            <a:ext uri="{FF2B5EF4-FFF2-40B4-BE49-F238E27FC236}">
              <a16:creationId xmlns:a16="http://schemas.microsoft.com/office/drawing/2014/main" id="{53CE05F4-738E-4EA3-896A-46F5C2AB4A51}"/>
            </a:ext>
          </a:extLst>
        </xdr:cNvPr>
        <xdr:cNvSpPr>
          <a:spLocks noChangeShapeType="1"/>
        </xdr:cNvSpPr>
      </xdr:nvSpPr>
      <xdr:spPr bwMode="auto">
        <a:xfrm>
          <a:off x="1133475" y="619125"/>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95250</xdr:colOff>
      <xdr:row>12</xdr:row>
      <xdr:rowOff>0</xdr:rowOff>
    </xdr:from>
    <xdr:to>
      <xdr:col>13</xdr:col>
      <xdr:colOff>9525</xdr:colOff>
      <xdr:row>12</xdr:row>
      <xdr:rowOff>0</xdr:rowOff>
    </xdr:to>
    <xdr:sp macro="" textlink="">
      <xdr:nvSpPr>
        <xdr:cNvPr id="517098" name="Line 154">
          <a:extLst>
            <a:ext uri="{FF2B5EF4-FFF2-40B4-BE49-F238E27FC236}">
              <a16:creationId xmlns:a16="http://schemas.microsoft.com/office/drawing/2014/main" id="{807ADC69-1809-41C9-A067-0644A50B1B0A}"/>
            </a:ext>
          </a:extLst>
        </xdr:cNvPr>
        <xdr:cNvSpPr>
          <a:spLocks noChangeShapeType="1"/>
        </xdr:cNvSpPr>
      </xdr:nvSpPr>
      <xdr:spPr bwMode="auto">
        <a:xfrm>
          <a:off x="1123950" y="1485900"/>
          <a:ext cx="3714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5</xdr:row>
      <xdr:rowOff>0</xdr:rowOff>
    </xdr:from>
    <xdr:to>
      <xdr:col>17</xdr:col>
      <xdr:colOff>95250</xdr:colOff>
      <xdr:row>5</xdr:row>
      <xdr:rowOff>0</xdr:rowOff>
    </xdr:to>
    <xdr:sp macro="" textlink="">
      <xdr:nvSpPr>
        <xdr:cNvPr id="517099" name="Line 155">
          <a:extLst>
            <a:ext uri="{FF2B5EF4-FFF2-40B4-BE49-F238E27FC236}">
              <a16:creationId xmlns:a16="http://schemas.microsoft.com/office/drawing/2014/main" id="{192CB6D9-995E-4D16-AD9F-41588735BF88}"/>
            </a:ext>
          </a:extLst>
        </xdr:cNvPr>
        <xdr:cNvSpPr>
          <a:spLocks noChangeShapeType="1"/>
        </xdr:cNvSpPr>
      </xdr:nvSpPr>
      <xdr:spPr bwMode="auto">
        <a:xfrm flipV="1">
          <a:off x="1133475" y="619125"/>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104775</xdr:colOff>
      <xdr:row>5</xdr:row>
      <xdr:rowOff>0</xdr:rowOff>
    </xdr:from>
    <xdr:to>
      <xdr:col>18</xdr:col>
      <xdr:colOff>0</xdr:colOff>
      <xdr:row>12</xdr:row>
      <xdr:rowOff>9525</xdr:rowOff>
    </xdr:to>
    <xdr:sp macro="" textlink="">
      <xdr:nvSpPr>
        <xdr:cNvPr id="517100" name="Line 156">
          <a:extLst>
            <a:ext uri="{FF2B5EF4-FFF2-40B4-BE49-F238E27FC236}">
              <a16:creationId xmlns:a16="http://schemas.microsoft.com/office/drawing/2014/main" id="{F07EE954-DC23-4F43-BCF8-D92FAA82683B}"/>
            </a:ext>
          </a:extLst>
        </xdr:cNvPr>
        <xdr:cNvSpPr>
          <a:spLocks noChangeShapeType="1"/>
        </xdr:cNvSpPr>
      </xdr:nvSpPr>
      <xdr:spPr bwMode="auto">
        <a:xfrm flipH="1">
          <a:off x="2047875" y="619125"/>
          <a:ext cx="9525" cy="876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12</xdr:row>
      <xdr:rowOff>0</xdr:rowOff>
    </xdr:from>
    <xdr:to>
      <xdr:col>18</xdr:col>
      <xdr:colOff>0</xdr:colOff>
      <xdr:row>12</xdr:row>
      <xdr:rowOff>0</xdr:rowOff>
    </xdr:to>
    <xdr:sp macro="" textlink="">
      <xdr:nvSpPr>
        <xdr:cNvPr id="517101" name="Line 157">
          <a:extLst>
            <a:ext uri="{FF2B5EF4-FFF2-40B4-BE49-F238E27FC236}">
              <a16:creationId xmlns:a16="http://schemas.microsoft.com/office/drawing/2014/main" id="{C3998B2E-9784-4011-80ED-F0A4D0E6352F}"/>
            </a:ext>
          </a:extLst>
        </xdr:cNvPr>
        <xdr:cNvSpPr>
          <a:spLocks noChangeShapeType="1"/>
        </xdr:cNvSpPr>
      </xdr:nvSpPr>
      <xdr:spPr bwMode="auto">
        <a:xfrm>
          <a:off x="1733550" y="1485900"/>
          <a:ext cx="323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104775</xdr:colOff>
      <xdr:row>4</xdr:row>
      <xdr:rowOff>9525</xdr:rowOff>
    </xdr:from>
    <xdr:to>
      <xdr:col>6</xdr:col>
      <xdr:colOff>104775</xdr:colOff>
      <xdr:row>12</xdr:row>
      <xdr:rowOff>9525</xdr:rowOff>
    </xdr:to>
    <xdr:sp macro="" textlink="">
      <xdr:nvSpPr>
        <xdr:cNvPr id="517102" name="Line 159">
          <a:extLst>
            <a:ext uri="{FF2B5EF4-FFF2-40B4-BE49-F238E27FC236}">
              <a16:creationId xmlns:a16="http://schemas.microsoft.com/office/drawing/2014/main" id="{740D7C62-0D8C-4E11-A418-01A18CE47FFC}"/>
            </a:ext>
          </a:extLst>
        </xdr:cNvPr>
        <xdr:cNvSpPr>
          <a:spLocks noChangeShapeType="1"/>
        </xdr:cNvSpPr>
      </xdr:nvSpPr>
      <xdr:spPr bwMode="auto">
        <a:xfrm>
          <a:off x="790575" y="504825"/>
          <a:ext cx="0" cy="9906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12</xdr:row>
      <xdr:rowOff>0</xdr:rowOff>
    </xdr:from>
    <xdr:to>
      <xdr:col>7</xdr:col>
      <xdr:colOff>95250</xdr:colOff>
      <xdr:row>12</xdr:row>
      <xdr:rowOff>0</xdr:rowOff>
    </xdr:to>
    <xdr:sp macro="" textlink="">
      <xdr:nvSpPr>
        <xdr:cNvPr id="517103" name="Line 160">
          <a:extLst>
            <a:ext uri="{FF2B5EF4-FFF2-40B4-BE49-F238E27FC236}">
              <a16:creationId xmlns:a16="http://schemas.microsoft.com/office/drawing/2014/main" id="{CEAE363B-9EB6-4C9A-BDA3-24BA42EC8C64}"/>
            </a:ext>
          </a:extLst>
        </xdr:cNvPr>
        <xdr:cNvSpPr>
          <a:spLocks noChangeShapeType="1"/>
        </xdr:cNvSpPr>
      </xdr:nvSpPr>
      <xdr:spPr bwMode="auto">
        <a:xfrm>
          <a:off x="666750" y="14859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5</xdr:row>
      <xdr:rowOff>95250</xdr:rowOff>
    </xdr:from>
    <xdr:to>
      <xdr:col>9</xdr:col>
      <xdr:colOff>95250</xdr:colOff>
      <xdr:row>6</xdr:row>
      <xdr:rowOff>104775</xdr:rowOff>
    </xdr:to>
    <xdr:sp macro="" textlink="">
      <xdr:nvSpPr>
        <xdr:cNvPr id="517104" name="Line 161">
          <a:extLst>
            <a:ext uri="{FF2B5EF4-FFF2-40B4-BE49-F238E27FC236}">
              <a16:creationId xmlns:a16="http://schemas.microsoft.com/office/drawing/2014/main" id="{F2217D59-0F53-48C2-BA74-827A018D392B}"/>
            </a:ext>
          </a:extLst>
        </xdr:cNvPr>
        <xdr:cNvSpPr>
          <a:spLocks noChangeShapeType="1"/>
        </xdr:cNvSpPr>
      </xdr:nvSpPr>
      <xdr:spPr bwMode="auto">
        <a:xfrm flipH="1" flipV="1">
          <a:off x="523875" y="714375"/>
          <a:ext cx="600075"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xdr:colOff>
      <xdr:row>4</xdr:row>
      <xdr:rowOff>112395</xdr:rowOff>
    </xdr:from>
    <xdr:to>
      <xdr:col>4</xdr:col>
      <xdr:colOff>57326</xdr:colOff>
      <xdr:row>6</xdr:row>
      <xdr:rowOff>95462</xdr:rowOff>
    </xdr:to>
    <xdr:sp macro="" textlink="">
      <xdr:nvSpPr>
        <xdr:cNvPr id="13474" name="Oval 162">
          <a:extLst>
            <a:ext uri="{FF2B5EF4-FFF2-40B4-BE49-F238E27FC236}">
              <a16:creationId xmlns:a16="http://schemas.microsoft.com/office/drawing/2014/main" id="{32E2BBE4-F624-4B4D-BA64-9E62E4487051}"/>
            </a:ext>
          </a:extLst>
        </xdr:cNvPr>
        <xdr:cNvSpPr>
          <a:spLocks noChangeArrowheads="1"/>
        </xdr:cNvSpPr>
      </xdr:nvSpPr>
      <xdr:spPr bwMode="auto">
        <a:xfrm>
          <a:off x="285750" y="600075"/>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4</xdr:row>
      <xdr:rowOff>9525</xdr:rowOff>
    </xdr:from>
    <xdr:to>
      <xdr:col>8</xdr:col>
      <xdr:colOff>0</xdr:colOff>
      <xdr:row>42</xdr:row>
      <xdr:rowOff>9525</xdr:rowOff>
    </xdr:to>
    <xdr:sp macro="" textlink="">
      <xdr:nvSpPr>
        <xdr:cNvPr id="546826" name="Line 14">
          <a:extLst>
            <a:ext uri="{FF2B5EF4-FFF2-40B4-BE49-F238E27FC236}">
              <a16:creationId xmlns:a16="http://schemas.microsoft.com/office/drawing/2014/main" id="{131294E8-721F-4712-B0DC-B7B86C9B65C1}"/>
            </a:ext>
          </a:extLst>
        </xdr:cNvPr>
        <xdr:cNvSpPr>
          <a:spLocks noChangeShapeType="1"/>
        </xdr:cNvSpPr>
      </xdr:nvSpPr>
      <xdr:spPr bwMode="auto">
        <a:xfrm>
          <a:off x="914400" y="504825"/>
          <a:ext cx="0" cy="47053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62</xdr:col>
      <xdr:colOff>104775</xdr:colOff>
      <xdr:row>50</xdr:row>
      <xdr:rowOff>9525</xdr:rowOff>
    </xdr:from>
    <xdr:to>
      <xdr:col>71</xdr:col>
      <xdr:colOff>9525</xdr:colOff>
      <xdr:row>50</xdr:row>
      <xdr:rowOff>9525</xdr:rowOff>
    </xdr:to>
    <xdr:sp macro="" textlink="">
      <xdr:nvSpPr>
        <xdr:cNvPr id="546827" name="Line 15">
          <a:extLst>
            <a:ext uri="{FF2B5EF4-FFF2-40B4-BE49-F238E27FC236}">
              <a16:creationId xmlns:a16="http://schemas.microsoft.com/office/drawing/2014/main" id="{2D00012C-4EDF-47D2-B6FE-3A757F68DC9E}"/>
            </a:ext>
          </a:extLst>
        </xdr:cNvPr>
        <xdr:cNvSpPr>
          <a:spLocks noChangeShapeType="1"/>
        </xdr:cNvSpPr>
      </xdr:nvSpPr>
      <xdr:spPr bwMode="auto">
        <a:xfrm>
          <a:off x="7191375" y="6200775"/>
          <a:ext cx="9334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0</xdr:colOff>
      <xdr:row>42</xdr:row>
      <xdr:rowOff>0</xdr:rowOff>
    </xdr:from>
    <xdr:to>
      <xdr:col>73</xdr:col>
      <xdr:colOff>0</xdr:colOff>
      <xdr:row>48</xdr:row>
      <xdr:rowOff>0</xdr:rowOff>
    </xdr:to>
    <xdr:sp macro="" textlink="">
      <xdr:nvSpPr>
        <xdr:cNvPr id="546828" name="Line 42">
          <a:extLst>
            <a:ext uri="{FF2B5EF4-FFF2-40B4-BE49-F238E27FC236}">
              <a16:creationId xmlns:a16="http://schemas.microsoft.com/office/drawing/2014/main" id="{89A66980-9845-4D6C-97E0-6BD94A6278A2}"/>
            </a:ext>
          </a:extLst>
        </xdr:cNvPr>
        <xdr:cNvSpPr>
          <a:spLocks noChangeShapeType="1"/>
        </xdr:cNvSpPr>
      </xdr:nvSpPr>
      <xdr:spPr bwMode="auto">
        <a:xfrm>
          <a:off x="8343900" y="5200650"/>
          <a:ext cx="0" cy="7429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54</xdr:col>
      <xdr:colOff>85725</xdr:colOff>
      <xdr:row>8</xdr:row>
      <xdr:rowOff>114300</xdr:rowOff>
    </xdr:from>
    <xdr:to>
      <xdr:col>63</xdr:col>
      <xdr:colOff>85725</xdr:colOff>
      <xdr:row>8</xdr:row>
      <xdr:rowOff>114300</xdr:rowOff>
    </xdr:to>
    <xdr:sp macro="" textlink="">
      <xdr:nvSpPr>
        <xdr:cNvPr id="546829" name="Line 81">
          <a:extLst>
            <a:ext uri="{FF2B5EF4-FFF2-40B4-BE49-F238E27FC236}">
              <a16:creationId xmlns:a16="http://schemas.microsoft.com/office/drawing/2014/main" id="{D514F609-26E5-4BF0-8C02-98231A4C6F9F}"/>
            </a:ext>
          </a:extLst>
        </xdr:cNvPr>
        <xdr:cNvSpPr>
          <a:spLocks noChangeShapeType="1"/>
        </xdr:cNvSpPr>
      </xdr:nvSpPr>
      <xdr:spPr bwMode="auto">
        <a:xfrm>
          <a:off x="6257925" y="1104900"/>
          <a:ext cx="10287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104775</xdr:colOff>
      <xdr:row>8</xdr:row>
      <xdr:rowOff>95250</xdr:rowOff>
    </xdr:from>
    <xdr:to>
      <xdr:col>63</xdr:col>
      <xdr:colOff>114300</xdr:colOff>
      <xdr:row>44</xdr:row>
      <xdr:rowOff>19050</xdr:rowOff>
    </xdr:to>
    <xdr:sp macro="" textlink="">
      <xdr:nvSpPr>
        <xdr:cNvPr id="546830" name="Line 82">
          <a:extLst>
            <a:ext uri="{FF2B5EF4-FFF2-40B4-BE49-F238E27FC236}">
              <a16:creationId xmlns:a16="http://schemas.microsoft.com/office/drawing/2014/main" id="{335B4509-1DE0-4E87-8B6E-CD73A76BBB15}"/>
            </a:ext>
          </a:extLst>
        </xdr:cNvPr>
        <xdr:cNvSpPr>
          <a:spLocks noChangeShapeType="1"/>
        </xdr:cNvSpPr>
      </xdr:nvSpPr>
      <xdr:spPr bwMode="auto">
        <a:xfrm>
          <a:off x="7305675" y="1085850"/>
          <a:ext cx="9525" cy="43815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47625</xdr:colOff>
      <xdr:row>9</xdr:row>
      <xdr:rowOff>47625</xdr:rowOff>
    </xdr:from>
    <xdr:to>
      <xdr:col>69</xdr:col>
      <xdr:colOff>57150</xdr:colOff>
      <xdr:row>44</xdr:row>
      <xdr:rowOff>28575</xdr:rowOff>
    </xdr:to>
    <xdr:sp macro="" textlink="">
      <xdr:nvSpPr>
        <xdr:cNvPr id="546831" name="Line 83">
          <a:extLst>
            <a:ext uri="{FF2B5EF4-FFF2-40B4-BE49-F238E27FC236}">
              <a16:creationId xmlns:a16="http://schemas.microsoft.com/office/drawing/2014/main" id="{28BD75E6-2F68-4AB7-AA55-D3778D0FB5EB}"/>
            </a:ext>
          </a:extLst>
        </xdr:cNvPr>
        <xdr:cNvSpPr>
          <a:spLocks noChangeShapeType="1"/>
        </xdr:cNvSpPr>
      </xdr:nvSpPr>
      <xdr:spPr bwMode="auto">
        <a:xfrm>
          <a:off x="7934325" y="1162050"/>
          <a:ext cx="9525" cy="4314825"/>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69</xdr:col>
      <xdr:colOff>38100</xdr:colOff>
      <xdr:row>9</xdr:row>
      <xdr:rowOff>66675</xdr:rowOff>
    </xdr:from>
    <xdr:to>
      <xdr:col>77</xdr:col>
      <xdr:colOff>38100</xdr:colOff>
      <xdr:row>9</xdr:row>
      <xdr:rowOff>66675</xdr:rowOff>
    </xdr:to>
    <xdr:sp macro="" textlink="">
      <xdr:nvSpPr>
        <xdr:cNvPr id="546832" name="Line 85">
          <a:extLst>
            <a:ext uri="{FF2B5EF4-FFF2-40B4-BE49-F238E27FC236}">
              <a16:creationId xmlns:a16="http://schemas.microsoft.com/office/drawing/2014/main" id="{A773A769-59E8-4D6F-9BC7-2BED67DB1731}"/>
            </a:ext>
          </a:extLst>
        </xdr:cNvPr>
        <xdr:cNvSpPr>
          <a:spLocks noChangeShapeType="1"/>
        </xdr:cNvSpPr>
      </xdr:nvSpPr>
      <xdr:spPr bwMode="auto">
        <a:xfrm>
          <a:off x="7924800" y="1181100"/>
          <a:ext cx="9144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9525</xdr:colOff>
      <xdr:row>42</xdr:row>
      <xdr:rowOff>0</xdr:rowOff>
    </xdr:from>
    <xdr:to>
      <xdr:col>63</xdr:col>
      <xdr:colOff>9525</xdr:colOff>
      <xdr:row>42</xdr:row>
      <xdr:rowOff>0</xdr:rowOff>
    </xdr:to>
    <xdr:sp macro="" textlink="">
      <xdr:nvSpPr>
        <xdr:cNvPr id="546833" name="Line 96">
          <a:extLst>
            <a:ext uri="{FF2B5EF4-FFF2-40B4-BE49-F238E27FC236}">
              <a16:creationId xmlns:a16="http://schemas.microsoft.com/office/drawing/2014/main" id="{6F29F5C2-803B-492E-9A4F-E7372EB1DE19}"/>
            </a:ext>
          </a:extLst>
        </xdr:cNvPr>
        <xdr:cNvSpPr>
          <a:spLocks noChangeShapeType="1"/>
        </xdr:cNvSpPr>
      </xdr:nvSpPr>
      <xdr:spPr bwMode="auto">
        <a:xfrm>
          <a:off x="6524625" y="5200650"/>
          <a:ext cx="6858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40</xdr:row>
      <xdr:rowOff>9525</xdr:rowOff>
    </xdr:from>
    <xdr:to>
      <xdr:col>63</xdr:col>
      <xdr:colOff>0</xdr:colOff>
      <xdr:row>40</xdr:row>
      <xdr:rowOff>9525</xdr:rowOff>
    </xdr:to>
    <xdr:sp macro="" textlink="">
      <xdr:nvSpPr>
        <xdr:cNvPr id="546834" name="Line 98">
          <a:extLst>
            <a:ext uri="{FF2B5EF4-FFF2-40B4-BE49-F238E27FC236}">
              <a16:creationId xmlns:a16="http://schemas.microsoft.com/office/drawing/2014/main" id="{EED70248-3143-4247-87E5-057A344D63B1}"/>
            </a:ext>
          </a:extLst>
        </xdr:cNvPr>
        <xdr:cNvSpPr>
          <a:spLocks noChangeShapeType="1"/>
        </xdr:cNvSpPr>
      </xdr:nvSpPr>
      <xdr:spPr bwMode="auto">
        <a:xfrm>
          <a:off x="6515100" y="4962525"/>
          <a:ext cx="6858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104775</xdr:colOff>
      <xdr:row>5</xdr:row>
      <xdr:rowOff>9525</xdr:rowOff>
    </xdr:from>
    <xdr:to>
      <xdr:col>62</xdr:col>
      <xdr:colOff>104775</xdr:colOff>
      <xdr:row>40</xdr:row>
      <xdr:rowOff>0</xdr:rowOff>
    </xdr:to>
    <xdr:sp macro="" textlink="">
      <xdr:nvSpPr>
        <xdr:cNvPr id="546835" name="Line 99">
          <a:extLst>
            <a:ext uri="{FF2B5EF4-FFF2-40B4-BE49-F238E27FC236}">
              <a16:creationId xmlns:a16="http://schemas.microsoft.com/office/drawing/2014/main" id="{1DEDD8D4-060F-4095-AA2A-E9579408C3B2}"/>
            </a:ext>
          </a:extLst>
        </xdr:cNvPr>
        <xdr:cNvSpPr>
          <a:spLocks noChangeShapeType="1"/>
        </xdr:cNvSpPr>
      </xdr:nvSpPr>
      <xdr:spPr bwMode="auto">
        <a:xfrm flipH="1">
          <a:off x="7191375" y="628650"/>
          <a:ext cx="0" cy="4324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104775</xdr:colOff>
      <xdr:row>42</xdr:row>
      <xdr:rowOff>0</xdr:rowOff>
    </xdr:from>
    <xdr:to>
      <xdr:col>62</xdr:col>
      <xdr:colOff>104775</xdr:colOff>
      <xdr:row>48</xdr:row>
      <xdr:rowOff>0</xdr:rowOff>
    </xdr:to>
    <xdr:sp macro="" textlink="">
      <xdr:nvSpPr>
        <xdr:cNvPr id="546836" name="Line 100">
          <a:extLst>
            <a:ext uri="{FF2B5EF4-FFF2-40B4-BE49-F238E27FC236}">
              <a16:creationId xmlns:a16="http://schemas.microsoft.com/office/drawing/2014/main" id="{384C888B-1C2B-48F5-9F46-B9A26ADAC3DA}"/>
            </a:ext>
          </a:extLst>
        </xdr:cNvPr>
        <xdr:cNvSpPr>
          <a:spLocks noChangeShapeType="1"/>
        </xdr:cNvSpPr>
      </xdr:nvSpPr>
      <xdr:spPr bwMode="auto">
        <a:xfrm>
          <a:off x="7191375" y="5200650"/>
          <a:ext cx="0" cy="7429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104775</xdr:colOff>
      <xdr:row>10</xdr:row>
      <xdr:rowOff>0</xdr:rowOff>
    </xdr:from>
    <xdr:to>
      <xdr:col>71</xdr:col>
      <xdr:colOff>0</xdr:colOff>
      <xdr:row>48</xdr:row>
      <xdr:rowOff>9525</xdr:rowOff>
    </xdr:to>
    <xdr:sp macro="" textlink="">
      <xdr:nvSpPr>
        <xdr:cNvPr id="546837" name="Line 101">
          <a:extLst>
            <a:ext uri="{FF2B5EF4-FFF2-40B4-BE49-F238E27FC236}">
              <a16:creationId xmlns:a16="http://schemas.microsoft.com/office/drawing/2014/main" id="{29B27CEF-2152-4810-9AB5-535E8C8043AD}"/>
            </a:ext>
          </a:extLst>
        </xdr:cNvPr>
        <xdr:cNvSpPr>
          <a:spLocks noChangeShapeType="1"/>
        </xdr:cNvSpPr>
      </xdr:nvSpPr>
      <xdr:spPr bwMode="auto">
        <a:xfrm flipH="1">
          <a:off x="8105775" y="1238250"/>
          <a:ext cx="9525" cy="47148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104775</xdr:colOff>
      <xdr:row>48</xdr:row>
      <xdr:rowOff>0</xdr:rowOff>
    </xdr:from>
    <xdr:to>
      <xdr:col>70</xdr:col>
      <xdr:colOff>104775</xdr:colOff>
      <xdr:row>48</xdr:row>
      <xdr:rowOff>0</xdr:rowOff>
    </xdr:to>
    <xdr:sp macro="" textlink="">
      <xdr:nvSpPr>
        <xdr:cNvPr id="546838" name="Line 102">
          <a:extLst>
            <a:ext uri="{FF2B5EF4-FFF2-40B4-BE49-F238E27FC236}">
              <a16:creationId xmlns:a16="http://schemas.microsoft.com/office/drawing/2014/main" id="{D484862B-8D08-472F-A68B-1DDA4595552B}"/>
            </a:ext>
          </a:extLst>
        </xdr:cNvPr>
        <xdr:cNvSpPr>
          <a:spLocks noChangeShapeType="1"/>
        </xdr:cNvSpPr>
      </xdr:nvSpPr>
      <xdr:spPr bwMode="auto">
        <a:xfrm>
          <a:off x="7191375" y="5943600"/>
          <a:ext cx="914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48</xdr:row>
      <xdr:rowOff>114300</xdr:rowOff>
    </xdr:from>
    <xdr:to>
      <xdr:col>34</xdr:col>
      <xdr:colOff>9525</xdr:colOff>
      <xdr:row>55</xdr:row>
      <xdr:rowOff>0</xdr:rowOff>
    </xdr:to>
    <xdr:sp macro="" textlink="">
      <xdr:nvSpPr>
        <xdr:cNvPr id="546839" name="Rectangle 107" descr="20%">
          <a:extLst>
            <a:ext uri="{FF2B5EF4-FFF2-40B4-BE49-F238E27FC236}">
              <a16:creationId xmlns:a16="http://schemas.microsoft.com/office/drawing/2014/main" id="{EFC5DA48-B55D-4A44-BF01-8B3733A53FCA}"/>
            </a:ext>
          </a:extLst>
        </xdr:cNvPr>
        <xdr:cNvSpPr>
          <a:spLocks noChangeArrowheads="1"/>
        </xdr:cNvSpPr>
      </xdr:nvSpPr>
      <xdr:spPr bwMode="auto">
        <a:xfrm>
          <a:off x="3190875" y="6057900"/>
          <a:ext cx="704850" cy="7524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3175">
              <a:solidFill>
                <a:srgbClr val="000000"/>
              </a:solidFill>
              <a:miter lim="800000"/>
              <a:headEnd/>
              <a:tailEnd/>
            </a14:hiddenLine>
          </a:ext>
        </a:extLst>
      </xdr:spPr>
    </xdr:sp>
    <xdr:clientData/>
  </xdr:twoCellAnchor>
  <xdr:twoCellAnchor>
    <xdr:from>
      <xdr:col>30</xdr:col>
      <xdr:colOff>0</xdr:colOff>
      <xdr:row>51</xdr:row>
      <xdr:rowOff>0</xdr:rowOff>
    </xdr:from>
    <xdr:to>
      <xdr:col>32</xdr:col>
      <xdr:colOff>0</xdr:colOff>
      <xdr:row>53</xdr:row>
      <xdr:rowOff>9525</xdr:rowOff>
    </xdr:to>
    <xdr:sp macro="" textlink="">
      <xdr:nvSpPr>
        <xdr:cNvPr id="546840" name="Oval 108">
          <a:extLst>
            <a:ext uri="{FF2B5EF4-FFF2-40B4-BE49-F238E27FC236}">
              <a16:creationId xmlns:a16="http://schemas.microsoft.com/office/drawing/2014/main" id="{5B6DB4D8-925E-4DC9-97DB-F6A558BE353D}"/>
            </a:ext>
          </a:extLst>
        </xdr:cNvPr>
        <xdr:cNvSpPr>
          <a:spLocks noChangeArrowheads="1"/>
        </xdr:cNvSpPr>
      </xdr:nvSpPr>
      <xdr:spPr bwMode="auto">
        <a:xfrm>
          <a:off x="3429000" y="6315075"/>
          <a:ext cx="228600" cy="257175"/>
        </a:xfrm>
        <a:prstGeom prst="ellipse">
          <a:avLst/>
        </a:prstGeom>
        <a:solidFill>
          <a:srgbClr val="FFFFFF"/>
        </a:solidFill>
        <a:ln w="19050">
          <a:solidFill>
            <a:srgbClr val="000000"/>
          </a:solidFill>
          <a:prstDash val="dash"/>
          <a:round/>
          <a:headEnd/>
          <a:tailEnd/>
        </a:ln>
      </xdr:spPr>
    </xdr:sp>
    <xdr:clientData/>
  </xdr:twoCellAnchor>
  <xdr:twoCellAnchor>
    <xdr:from>
      <xdr:col>28</xdr:col>
      <xdr:colOff>0</xdr:colOff>
      <xdr:row>57</xdr:row>
      <xdr:rowOff>0</xdr:rowOff>
    </xdr:from>
    <xdr:to>
      <xdr:col>34</xdr:col>
      <xdr:colOff>0</xdr:colOff>
      <xdr:row>57</xdr:row>
      <xdr:rowOff>0</xdr:rowOff>
    </xdr:to>
    <xdr:sp macro="" textlink="">
      <xdr:nvSpPr>
        <xdr:cNvPr id="546841" name="Line 109">
          <a:extLst>
            <a:ext uri="{FF2B5EF4-FFF2-40B4-BE49-F238E27FC236}">
              <a16:creationId xmlns:a16="http://schemas.microsoft.com/office/drawing/2014/main" id="{C43F89C3-9A52-4869-A7B2-23126D53F8AF}"/>
            </a:ext>
          </a:extLst>
        </xdr:cNvPr>
        <xdr:cNvSpPr>
          <a:spLocks noChangeShapeType="1"/>
        </xdr:cNvSpPr>
      </xdr:nvSpPr>
      <xdr:spPr bwMode="auto">
        <a:xfrm>
          <a:off x="3200400" y="7058025"/>
          <a:ext cx="6858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0</xdr:colOff>
      <xdr:row>49</xdr:row>
      <xdr:rowOff>0</xdr:rowOff>
    </xdr:from>
    <xdr:to>
      <xdr:col>36</xdr:col>
      <xdr:colOff>0</xdr:colOff>
      <xdr:row>55</xdr:row>
      <xdr:rowOff>9525</xdr:rowOff>
    </xdr:to>
    <xdr:sp macro="" textlink="">
      <xdr:nvSpPr>
        <xdr:cNvPr id="546842" name="Line 110">
          <a:extLst>
            <a:ext uri="{FF2B5EF4-FFF2-40B4-BE49-F238E27FC236}">
              <a16:creationId xmlns:a16="http://schemas.microsoft.com/office/drawing/2014/main" id="{989A1D94-3452-4809-A740-41179078C758}"/>
            </a:ext>
          </a:extLst>
        </xdr:cNvPr>
        <xdr:cNvSpPr>
          <a:spLocks noChangeShapeType="1"/>
        </xdr:cNvSpPr>
      </xdr:nvSpPr>
      <xdr:spPr bwMode="auto">
        <a:xfrm>
          <a:off x="4114800" y="6067425"/>
          <a:ext cx="0" cy="752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70</xdr:col>
      <xdr:colOff>104775</xdr:colOff>
      <xdr:row>5</xdr:row>
      <xdr:rowOff>19050</xdr:rowOff>
    </xdr:from>
    <xdr:to>
      <xdr:col>70</xdr:col>
      <xdr:colOff>104775</xdr:colOff>
      <xdr:row>8</xdr:row>
      <xdr:rowOff>0</xdr:rowOff>
    </xdr:to>
    <xdr:sp macro="" textlink="">
      <xdr:nvSpPr>
        <xdr:cNvPr id="546843" name="Line 115">
          <a:extLst>
            <a:ext uri="{FF2B5EF4-FFF2-40B4-BE49-F238E27FC236}">
              <a16:creationId xmlns:a16="http://schemas.microsoft.com/office/drawing/2014/main" id="{F0AD3787-6FE7-43AB-82EE-14BB1E6E82DB}"/>
            </a:ext>
          </a:extLst>
        </xdr:cNvPr>
        <xdr:cNvSpPr>
          <a:spLocks noChangeShapeType="1"/>
        </xdr:cNvSpPr>
      </xdr:nvSpPr>
      <xdr:spPr bwMode="auto">
        <a:xfrm>
          <a:off x="8105775" y="638175"/>
          <a:ext cx="0"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xdr:row>
      <xdr:rowOff>0</xdr:rowOff>
    </xdr:from>
    <xdr:to>
      <xdr:col>83</xdr:col>
      <xdr:colOff>0</xdr:colOff>
      <xdr:row>4</xdr:row>
      <xdr:rowOff>0</xdr:rowOff>
    </xdr:to>
    <xdr:sp macro="" textlink="">
      <xdr:nvSpPr>
        <xdr:cNvPr id="546844" name="Line 118">
          <a:extLst>
            <a:ext uri="{FF2B5EF4-FFF2-40B4-BE49-F238E27FC236}">
              <a16:creationId xmlns:a16="http://schemas.microsoft.com/office/drawing/2014/main" id="{B17F3B1B-1D75-4F30-ABDE-AE2191C3C08A}"/>
            </a:ext>
          </a:extLst>
        </xdr:cNvPr>
        <xdr:cNvSpPr>
          <a:spLocks noChangeShapeType="1"/>
        </xdr:cNvSpPr>
      </xdr:nvSpPr>
      <xdr:spPr bwMode="auto">
        <a:xfrm flipH="1" flipV="1">
          <a:off x="800100" y="495300"/>
          <a:ext cx="8686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9525</xdr:colOff>
      <xdr:row>21</xdr:row>
      <xdr:rowOff>19050</xdr:rowOff>
    </xdr:from>
    <xdr:to>
      <xdr:col>80</xdr:col>
      <xdr:colOff>0</xdr:colOff>
      <xdr:row>21</xdr:row>
      <xdr:rowOff>95250</xdr:rowOff>
    </xdr:to>
    <xdr:sp macro="" textlink="">
      <xdr:nvSpPr>
        <xdr:cNvPr id="546845" name="Rectangle 121" descr="40%">
          <a:extLst>
            <a:ext uri="{FF2B5EF4-FFF2-40B4-BE49-F238E27FC236}">
              <a16:creationId xmlns:a16="http://schemas.microsoft.com/office/drawing/2014/main" id="{E0698CF6-E21C-42AD-9448-DA02AC3E3ACD}"/>
            </a:ext>
          </a:extLst>
        </xdr:cNvPr>
        <xdr:cNvSpPr>
          <a:spLocks noChangeArrowheads="1"/>
        </xdr:cNvSpPr>
      </xdr:nvSpPr>
      <xdr:spPr bwMode="auto">
        <a:xfrm>
          <a:off x="8696325" y="2619375"/>
          <a:ext cx="447675" cy="76200"/>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76</xdr:col>
      <xdr:colOff>9525</xdr:colOff>
      <xdr:row>22</xdr:row>
      <xdr:rowOff>19050</xdr:rowOff>
    </xdr:from>
    <xdr:to>
      <xdr:col>80</xdr:col>
      <xdr:colOff>0</xdr:colOff>
      <xdr:row>22</xdr:row>
      <xdr:rowOff>95250</xdr:rowOff>
    </xdr:to>
    <xdr:sp macro="" textlink="">
      <xdr:nvSpPr>
        <xdr:cNvPr id="546846" name="Rectangle 123" descr="20%">
          <a:extLst>
            <a:ext uri="{FF2B5EF4-FFF2-40B4-BE49-F238E27FC236}">
              <a16:creationId xmlns:a16="http://schemas.microsoft.com/office/drawing/2014/main" id="{31FDA6BD-966B-43A8-8CFD-05D7EF82AAAE}"/>
            </a:ext>
          </a:extLst>
        </xdr:cNvPr>
        <xdr:cNvSpPr>
          <a:spLocks noChangeArrowheads="1"/>
        </xdr:cNvSpPr>
      </xdr:nvSpPr>
      <xdr:spPr bwMode="auto">
        <a:xfrm>
          <a:off x="8696325" y="2743200"/>
          <a:ext cx="447675" cy="762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71</xdr:col>
      <xdr:colOff>19050</xdr:colOff>
      <xdr:row>14</xdr:row>
      <xdr:rowOff>19050</xdr:rowOff>
    </xdr:from>
    <xdr:to>
      <xdr:col>76</xdr:col>
      <xdr:colOff>19050</xdr:colOff>
      <xdr:row>16</xdr:row>
      <xdr:rowOff>19050</xdr:rowOff>
    </xdr:to>
    <xdr:grpSp>
      <xdr:nvGrpSpPr>
        <xdr:cNvPr id="546847" name="Group 140">
          <a:extLst>
            <a:ext uri="{FF2B5EF4-FFF2-40B4-BE49-F238E27FC236}">
              <a16:creationId xmlns:a16="http://schemas.microsoft.com/office/drawing/2014/main" id="{5E731C0D-72C1-4B7E-A6E5-54D64F2C6356}"/>
            </a:ext>
          </a:extLst>
        </xdr:cNvPr>
        <xdr:cNvGrpSpPr>
          <a:grpSpLocks/>
        </xdr:cNvGrpSpPr>
      </xdr:nvGrpSpPr>
      <xdr:grpSpPr bwMode="auto">
        <a:xfrm>
          <a:off x="8016737" y="1874354"/>
          <a:ext cx="563217" cy="265044"/>
          <a:chOff x="193" y="31"/>
          <a:chExt cx="80" cy="33"/>
        </a:xfrm>
      </xdr:grpSpPr>
      <xdr:sp macro="" textlink="">
        <xdr:nvSpPr>
          <xdr:cNvPr id="546934" name="Line 141">
            <a:extLst>
              <a:ext uri="{FF2B5EF4-FFF2-40B4-BE49-F238E27FC236}">
                <a16:creationId xmlns:a16="http://schemas.microsoft.com/office/drawing/2014/main" id="{512BC1F8-BEAA-4D55-BB9B-60E1BA629C7D}"/>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6" name="Oval 142">
            <a:extLst>
              <a:ext uri="{FF2B5EF4-FFF2-40B4-BE49-F238E27FC236}">
                <a16:creationId xmlns:a16="http://schemas.microsoft.com/office/drawing/2014/main" id="{C7F627B0-5F63-4920-A518-92334AC07955}"/>
              </a:ext>
            </a:extLst>
          </xdr:cNvPr>
          <xdr:cNvSpPr>
            <a:spLocks noChangeArrowheads="1"/>
          </xdr:cNvSpPr>
        </xdr:nvSpPr>
        <xdr:spPr bwMode="auto">
          <a:xfrm>
            <a:off x="242" y="31"/>
            <a:ext cx="31" cy="3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a:t>
            </a:r>
          </a:p>
        </xdr:txBody>
      </xdr:sp>
    </xdr:grpSp>
    <xdr:clientData/>
  </xdr:twoCellAnchor>
  <xdr:twoCellAnchor>
    <xdr:from>
      <xdr:col>13</xdr:col>
      <xdr:colOff>104775</xdr:colOff>
      <xdr:row>38</xdr:row>
      <xdr:rowOff>0</xdr:rowOff>
    </xdr:from>
    <xdr:to>
      <xdr:col>15</xdr:col>
      <xdr:colOff>104775</xdr:colOff>
      <xdr:row>38</xdr:row>
      <xdr:rowOff>0</xdr:rowOff>
    </xdr:to>
    <xdr:sp macro="" textlink="">
      <xdr:nvSpPr>
        <xdr:cNvPr id="546848" name="Line 146">
          <a:extLst>
            <a:ext uri="{FF2B5EF4-FFF2-40B4-BE49-F238E27FC236}">
              <a16:creationId xmlns:a16="http://schemas.microsoft.com/office/drawing/2014/main" id="{DB7129E6-F3A7-4C69-B636-BA988603D397}"/>
            </a:ext>
          </a:extLst>
        </xdr:cNvPr>
        <xdr:cNvSpPr>
          <a:spLocks noChangeShapeType="1"/>
        </xdr:cNvSpPr>
      </xdr:nvSpPr>
      <xdr:spPr bwMode="auto">
        <a:xfrm>
          <a:off x="1590675" y="47053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40</xdr:row>
      <xdr:rowOff>0</xdr:rowOff>
    </xdr:from>
    <xdr:to>
      <xdr:col>57</xdr:col>
      <xdr:colOff>0</xdr:colOff>
      <xdr:row>42</xdr:row>
      <xdr:rowOff>0</xdr:rowOff>
    </xdr:to>
    <xdr:sp macro="" textlink="">
      <xdr:nvSpPr>
        <xdr:cNvPr id="546849" name="Line 156">
          <a:extLst>
            <a:ext uri="{FF2B5EF4-FFF2-40B4-BE49-F238E27FC236}">
              <a16:creationId xmlns:a16="http://schemas.microsoft.com/office/drawing/2014/main" id="{1525B779-CE36-48C1-9345-56210307F9B9}"/>
            </a:ext>
          </a:extLst>
        </xdr:cNvPr>
        <xdr:cNvSpPr>
          <a:spLocks noChangeShapeType="1"/>
        </xdr:cNvSpPr>
      </xdr:nvSpPr>
      <xdr:spPr bwMode="auto">
        <a:xfrm>
          <a:off x="6515100" y="4953000"/>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47</xdr:row>
      <xdr:rowOff>95250</xdr:rowOff>
    </xdr:from>
    <xdr:to>
      <xdr:col>30</xdr:col>
      <xdr:colOff>0</xdr:colOff>
      <xdr:row>52</xdr:row>
      <xdr:rowOff>0</xdr:rowOff>
    </xdr:to>
    <xdr:sp macro="" textlink="">
      <xdr:nvSpPr>
        <xdr:cNvPr id="546850" name="Line 157">
          <a:extLst>
            <a:ext uri="{FF2B5EF4-FFF2-40B4-BE49-F238E27FC236}">
              <a16:creationId xmlns:a16="http://schemas.microsoft.com/office/drawing/2014/main" id="{A6C68ECE-8865-48DF-92A0-2105F0905555}"/>
            </a:ext>
          </a:extLst>
        </xdr:cNvPr>
        <xdr:cNvSpPr>
          <a:spLocks noChangeShapeType="1"/>
        </xdr:cNvSpPr>
      </xdr:nvSpPr>
      <xdr:spPr bwMode="auto">
        <a:xfrm>
          <a:off x="3429000" y="5915025"/>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47</xdr:row>
      <xdr:rowOff>95250</xdr:rowOff>
    </xdr:from>
    <xdr:to>
      <xdr:col>32</xdr:col>
      <xdr:colOff>0</xdr:colOff>
      <xdr:row>52</xdr:row>
      <xdr:rowOff>19050</xdr:rowOff>
    </xdr:to>
    <xdr:sp macro="" textlink="">
      <xdr:nvSpPr>
        <xdr:cNvPr id="546851" name="Line 158">
          <a:extLst>
            <a:ext uri="{FF2B5EF4-FFF2-40B4-BE49-F238E27FC236}">
              <a16:creationId xmlns:a16="http://schemas.microsoft.com/office/drawing/2014/main" id="{47558E00-0F4B-4D1A-A4E2-00950AB2E273}"/>
            </a:ext>
          </a:extLst>
        </xdr:cNvPr>
        <xdr:cNvSpPr>
          <a:spLocks noChangeShapeType="1"/>
        </xdr:cNvSpPr>
      </xdr:nvSpPr>
      <xdr:spPr bwMode="auto">
        <a:xfrm>
          <a:off x="3657600" y="5915025"/>
          <a:ext cx="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48</xdr:row>
      <xdr:rowOff>0</xdr:rowOff>
    </xdr:from>
    <xdr:to>
      <xdr:col>32</xdr:col>
      <xdr:colOff>0</xdr:colOff>
      <xdr:row>48</xdr:row>
      <xdr:rowOff>0</xdr:rowOff>
    </xdr:to>
    <xdr:sp macro="" textlink="">
      <xdr:nvSpPr>
        <xdr:cNvPr id="546852" name="Line 159">
          <a:extLst>
            <a:ext uri="{FF2B5EF4-FFF2-40B4-BE49-F238E27FC236}">
              <a16:creationId xmlns:a16="http://schemas.microsoft.com/office/drawing/2014/main" id="{92005BF2-E52E-4C54-ACD5-FE8F16E724F9}"/>
            </a:ext>
          </a:extLst>
        </xdr:cNvPr>
        <xdr:cNvSpPr>
          <a:spLocks noChangeShapeType="1"/>
        </xdr:cNvSpPr>
      </xdr:nvSpPr>
      <xdr:spPr bwMode="auto">
        <a:xfrm>
          <a:off x="3429000" y="5943600"/>
          <a:ext cx="2286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52</xdr:col>
      <xdr:colOff>95250</xdr:colOff>
      <xdr:row>10</xdr:row>
      <xdr:rowOff>115570</xdr:rowOff>
    </xdr:from>
    <xdr:to>
      <xdr:col>54</xdr:col>
      <xdr:colOff>76200</xdr:colOff>
      <xdr:row>12</xdr:row>
      <xdr:rowOff>98637</xdr:rowOff>
    </xdr:to>
    <xdr:sp macro="" textlink="">
      <xdr:nvSpPr>
        <xdr:cNvPr id="1189" name="Oval 165">
          <a:extLst>
            <a:ext uri="{FF2B5EF4-FFF2-40B4-BE49-F238E27FC236}">
              <a16:creationId xmlns:a16="http://schemas.microsoft.com/office/drawing/2014/main" id="{13919571-306D-4FE2-A868-DC36727A8252}"/>
            </a:ext>
          </a:extLst>
        </xdr:cNvPr>
        <xdr:cNvSpPr>
          <a:spLocks noChangeArrowheads="1"/>
        </xdr:cNvSpPr>
      </xdr:nvSpPr>
      <xdr:spPr bwMode="auto">
        <a:xfrm>
          <a:off x="6038850" y="1377950"/>
          <a:ext cx="209550" cy="24447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
          </a:r>
        </a:p>
      </xdr:txBody>
    </xdr:sp>
    <xdr:clientData/>
  </xdr:twoCellAnchor>
  <xdr:twoCellAnchor>
    <xdr:from>
      <xdr:col>54</xdr:col>
      <xdr:colOff>76200</xdr:colOff>
      <xdr:row>8</xdr:row>
      <xdr:rowOff>104775</xdr:rowOff>
    </xdr:from>
    <xdr:to>
      <xdr:col>56</xdr:col>
      <xdr:colOff>19050</xdr:colOff>
      <xdr:row>11</xdr:row>
      <xdr:rowOff>47625</xdr:rowOff>
    </xdr:to>
    <xdr:sp macro="" textlink="">
      <xdr:nvSpPr>
        <xdr:cNvPr id="546854" name="Line 166">
          <a:extLst>
            <a:ext uri="{FF2B5EF4-FFF2-40B4-BE49-F238E27FC236}">
              <a16:creationId xmlns:a16="http://schemas.microsoft.com/office/drawing/2014/main" id="{D3A055AF-7E4B-4F25-85F9-A3B3E18F5AAD}"/>
            </a:ext>
          </a:extLst>
        </xdr:cNvPr>
        <xdr:cNvSpPr>
          <a:spLocks noChangeShapeType="1"/>
        </xdr:cNvSpPr>
      </xdr:nvSpPr>
      <xdr:spPr bwMode="auto">
        <a:xfrm flipV="1">
          <a:off x="6248400" y="1095375"/>
          <a:ext cx="1714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72390</xdr:colOff>
      <xdr:row>6</xdr:row>
      <xdr:rowOff>9525</xdr:rowOff>
    </xdr:from>
    <xdr:to>
      <xdr:col>66</xdr:col>
      <xdr:colOff>65086</xdr:colOff>
      <xdr:row>8</xdr:row>
      <xdr:rowOff>0</xdr:rowOff>
    </xdr:to>
    <xdr:sp macro="" textlink="">
      <xdr:nvSpPr>
        <xdr:cNvPr id="1193" name="Oval 169">
          <a:extLst>
            <a:ext uri="{FF2B5EF4-FFF2-40B4-BE49-F238E27FC236}">
              <a16:creationId xmlns:a16="http://schemas.microsoft.com/office/drawing/2014/main" id="{67A95E66-6678-47A5-8B47-0E2E5E00C895}"/>
            </a:ext>
          </a:extLst>
        </xdr:cNvPr>
        <xdr:cNvSpPr>
          <a:spLocks noChangeArrowheads="1"/>
        </xdr:cNvSpPr>
      </xdr:nvSpPr>
      <xdr:spPr bwMode="auto">
        <a:xfrm>
          <a:off x="7372350" y="752475"/>
          <a:ext cx="219075"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clientData/>
  </xdr:twoCellAnchor>
  <xdr:twoCellAnchor>
    <xdr:from>
      <xdr:col>65</xdr:col>
      <xdr:colOff>95250</xdr:colOff>
      <xdr:row>5</xdr:row>
      <xdr:rowOff>9525</xdr:rowOff>
    </xdr:from>
    <xdr:to>
      <xdr:col>66</xdr:col>
      <xdr:colOff>85725</xdr:colOff>
      <xdr:row>6</xdr:row>
      <xdr:rowOff>19050</xdr:rowOff>
    </xdr:to>
    <xdr:sp macro="" textlink="">
      <xdr:nvSpPr>
        <xdr:cNvPr id="546856" name="Line 170">
          <a:extLst>
            <a:ext uri="{FF2B5EF4-FFF2-40B4-BE49-F238E27FC236}">
              <a16:creationId xmlns:a16="http://schemas.microsoft.com/office/drawing/2014/main" id="{FAFAAA3B-5577-4AC7-8917-E7CE06269002}"/>
            </a:ext>
          </a:extLst>
        </xdr:cNvPr>
        <xdr:cNvSpPr>
          <a:spLocks noChangeShapeType="1"/>
        </xdr:cNvSpPr>
      </xdr:nvSpPr>
      <xdr:spPr bwMode="auto">
        <a:xfrm flipV="1">
          <a:off x="7524750" y="628650"/>
          <a:ext cx="104775"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76200</xdr:colOff>
      <xdr:row>5</xdr:row>
      <xdr:rowOff>0</xdr:rowOff>
    </xdr:from>
    <xdr:to>
      <xdr:col>71</xdr:col>
      <xdr:colOff>19050</xdr:colOff>
      <xdr:row>5</xdr:row>
      <xdr:rowOff>38100</xdr:rowOff>
    </xdr:to>
    <xdr:grpSp>
      <xdr:nvGrpSpPr>
        <xdr:cNvPr id="546857" name="Group 174">
          <a:extLst>
            <a:ext uri="{FF2B5EF4-FFF2-40B4-BE49-F238E27FC236}">
              <a16:creationId xmlns:a16="http://schemas.microsoft.com/office/drawing/2014/main" id="{1109B401-814D-4FC2-ABC1-A92DA53BFBEB}"/>
            </a:ext>
          </a:extLst>
        </xdr:cNvPr>
        <xdr:cNvGrpSpPr>
          <a:grpSpLocks/>
        </xdr:cNvGrpSpPr>
      </xdr:nvGrpSpPr>
      <xdr:grpSpPr bwMode="auto">
        <a:xfrm>
          <a:off x="7060096" y="662609"/>
          <a:ext cx="956641" cy="38100"/>
          <a:chOff x="132" y="85"/>
          <a:chExt cx="36" cy="4"/>
        </a:xfrm>
      </xdr:grpSpPr>
      <xdr:sp macro="" textlink="">
        <xdr:nvSpPr>
          <xdr:cNvPr id="546931" name="Line 175">
            <a:extLst>
              <a:ext uri="{FF2B5EF4-FFF2-40B4-BE49-F238E27FC236}">
                <a16:creationId xmlns:a16="http://schemas.microsoft.com/office/drawing/2014/main" id="{7FBA79A7-359F-4325-94D1-0A9C4E8AEB02}"/>
              </a:ext>
            </a:extLst>
          </xdr:cNvPr>
          <xdr:cNvSpPr>
            <a:spLocks noChangeShapeType="1"/>
          </xdr:cNvSpPr>
        </xdr:nvSpPr>
        <xdr:spPr bwMode="auto">
          <a:xfrm flipV="1">
            <a:off x="132" y="85"/>
            <a:ext cx="36"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932" name="Line 176">
            <a:extLst>
              <a:ext uri="{FF2B5EF4-FFF2-40B4-BE49-F238E27FC236}">
                <a16:creationId xmlns:a16="http://schemas.microsoft.com/office/drawing/2014/main" id="{34722FDF-3538-46D8-B209-39FCEEA95EC2}"/>
              </a:ext>
            </a:extLst>
          </xdr:cNvPr>
          <xdr:cNvSpPr>
            <a:spLocks noChangeShapeType="1"/>
          </xdr:cNvSpPr>
        </xdr:nvSpPr>
        <xdr:spPr bwMode="auto">
          <a:xfrm>
            <a:off x="132" y="85"/>
            <a:ext cx="0" cy="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933" name="Line 177">
            <a:extLst>
              <a:ext uri="{FF2B5EF4-FFF2-40B4-BE49-F238E27FC236}">
                <a16:creationId xmlns:a16="http://schemas.microsoft.com/office/drawing/2014/main" id="{CB33CF32-D704-4887-8A17-10601BB417B0}"/>
              </a:ext>
            </a:extLst>
          </xdr:cNvPr>
          <xdr:cNvSpPr>
            <a:spLocks noChangeShapeType="1"/>
          </xdr:cNvSpPr>
        </xdr:nvSpPr>
        <xdr:spPr bwMode="auto">
          <a:xfrm>
            <a:off x="168" y="85"/>
            <a:ext cx="0" cy="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28575</xdr:colOff>
      <xdr:row>1</xdr:row>
      <xdr:rowOff>104775</xdr:rowOff>
    </xdr:from>
    <xdr:to>
      <xdr:col>23</xdr:col>
      <xdr:colOff>85725</xdr:colOff>
      <xdr:row>6</xdr:row>
      <xdr:rowOff>0</xdr:rowOff>
    </xdr:to>
    <xdr:grpSp>
      <xdr:nvGrpSpPr>
        <xdr:cNvPr id="546858" name="Group 192">
          <a:extLst>
            <a:ext uri="{FF2B5EF4-FFF2-40B4-BE49-F238E27FC236}">
              <a16:creationId xmlns:a16="http://schemas.microsoft.com/office/drawing/2014/main" id="{0AC6C026-9C43-4FE0-829F-EBC15B682B3F}"/>
            </a:ext>
          </a:extLst>
        </xdr:cNvPr>
        <xdr:cNvGrpSpPr>
          <a:grpSpLocks/>
        </xdr:cNvGrpSpPr>
      </xdr:nvGrpSpPr>
      <xdr:grpSpPr bwMode="auto">
        <a:xfrm>
          <a:off x="1042366" y="237297"/>
          <a:ext cx="1634159" cy="557833"/>
          <a:chOff x="121" y="32"/>
          <a:chExt cx="220" cy="68"/>
        </a:xfrm>
      </xdr:grpSpPr>
      <xdr:sp macro="" textlink="">
        <xdr:nvSpPr>
          <xdr:cNvPr id="546924" name="Line 193">
            <a:extLst>
              <a:ext uri="{FF2B5EF4-FFF2-40B4-BE49-F238E27FC236}">
                <a16:creationId xmlns:a16="http://schemas.microsoft.com/office/drawing/2014/main" id="{A0EB9995-D4D9-4EF1-B438-D62A282EF393}"/>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925" name="Rectangle 194" descr="40%">
            <a:extLst>
              <a:ext uri="{FF2B5EF4-FFF2-40B4-BE49-F238E27FC236}">
                <a16:creationId xmlns:a16="http://schemas.microsoft.com/office/drawing/2014/main" id="{B19F91CC-E59A-4C30-8E9C-3AD22641572E}"/>
              </a:ext>
            </a:extLst>
          </xdr:cNvPr>
          <xdr:cNvSpPr>
            <a:spLocks noChangeArrowheads="1"/>
          </xdr:cNvSpPr>
        </xdr:nvSpPr>
        <xdr:spPr bwMode="auto">
          <a:xfrm>
            <a:off x="121" y="69"/>
            <a:ext cx="29" cy="31"/>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sp macro="" textlink="">
        <xdr:nvSpPr>
          <xdr:cNvPr id="546926" name="Rectangle 195" descr="40%">
            <a:extLst>
              <a:ext uri="{FF2B5EF4-FFF2-40B4-BE49-F238E27FC236}">
                <a16:creationId xmlns:a16="http://schemas.microsoft.com/office/drawing/2014/main" id="{7298E3C6-27D5-4635-8210-8278F46FD4B8}"/>
              </a:ext>
            </a:extLst>
          </xdr:cNvPr>
          <xdr:cNvSpPr>
            <a:spLocks noChangeArrowheads="1"/>
          </xdr:cNvSpPr>
        </xdr:nvSpPr>
        <xdr:spPr bwMode="auto">
          <a:xfrm>
            <a:off x="271" y="68"/>
            <a:ext cx="30" cy="32"/>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sp macro="" textlink="">
        <xdr:nvSpPr>
          <xdr:cNvPr id="546927" name="Line 196">
            <a:extLst>
              <a:ext uri="{FF2B5EF4-FFF2-40B4-BE49-F238E27FC236}">
                <a16:creationId xmlns:a16="http://schemas.microsoft.com/office/drawing/2014/main" id="{BBCCBFB9-C490-41D5-BAA8-311C414F09B6}"/>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546928" name="Group 197">
            <a:extLst>
              <a:ext uri="{FF2B5EF4-FFF2-40B4-BE49-F238E27FC236}">
                <a16:creationId xmlns:a16="http://schemas.microsoft.com/office/drawing/2014/main" id="{0DE41942-E289-47B5-8D71-30C5C880DAC8}"/>
              </a:ext>
            </a:extLst>
          </xdr:cNvPr>
          <xdr:cNvGrpSpPr>
            <a:grpSpLocks/>
          </xdr:cNvGrpSpPr>
        </xdr:nvGrpSpPr>
        <xdr:grpSpPr bwMode="auto">
          <a:xfrm>
            <a:off x="266" y="32"/>
            <a:ext cx="75" cy="36"/>
            <a:chOff x="193" y="31"/>
            <a:chExt cx="80" cy="33"/>
          </a:xfrm>
        </xdr:grpSpPr>
        <xdr:sp macro="" textlink="">
          <xdr:nvSpPr>
            <xdr:cNvPr id="546929" name="Line 198">
              <a:extLst>
                <a:ext uri="{FF2B5EF4-FFF2-40B4-BE49-F238E27FC236}">
                  <a16:creationId xmlns:a16="http://schemas.microsoft.com/office/drawing/2014/main" id="{9BAB6B2B-59E3-48A9-B5C7-AE4466AEF591}"/>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3" name="Oval 199">
              <a:extLst>
                <a:ext uri="{FF2B5EF4-FFF2-40B4-BE49-F238E27FC236}">
                  <a16:creationId xmlns:a16="http://schemas.microsoft.com/office/drawing/2014/main" id="{C63BF697-6356-450A-9C19-8EFE1CF9C542}"/>
                </a:ext>
              </a:extLst>
            </xdr:cNvPr>
            <xdr:cNvSpPr>
              <a:spLocks noChangeArrowheads="1"/>
            </xdr:cNvSpPr>
          </xdr:nvSpPr>
          <xdr:spPr bwMode="auto">
            <a:xfrm>
              <a:off x="242" y="31"/>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59</xdr:col>
      <xdr:colOff>66675</xdr:colOff>
      <xdr:row>1</xdr:row>
      <xdr:rowOff>95250</xdr:rowOff>
    </xdr:from>
    <xdr:to>
      <xdr:col>77</xdr:col>
      <xdr:colOff>76200</xdr:colOff>
      <xdr:row>5</xdr:row>
      <xdr:rowOff>104775</xdr:rowOff>
    </xdr:to>
    <xdr:grpSp>
      <xdr:nvGrpSpPr>
        <xdr:cNvPr id="546859" name="Group 200">
          <a:extLst>
            <a:ext uri="{FF2B5EF4-FFF2-40B4-BE49-F238E27FC236}">
              <a16:creationId xmlns:a16="http://schemas.microsoft.com/office/drawing/2014/main" id="{74ECE9D5-F7D1-4D87-8111-CC484A5A8F06}"/>
            </a:ext>
          </a:extLst>
        </xdr:cNvPr>
        <xdr:cNvGrpSpPr>
          <a:grpSpLocks/>
        </xdr:cNvGrpSpPr>
      </xdr:nvGrpSpPr>
      <xdr:grpSpPr bwMode="auto">
        <a:xfrm>
          <a:off x="6712640" y="227772"/>
          <a:ext cx="2037108" cy="539612"/>
          <a:chOff x="121" y="32"/>
          <a:chExt cx="220" cy="68"/>
        </a:xfrm>
      </xdr:grpSpPr>
      <xdr:sp macro="" textlink="">
        <xdr:nvSpPr>
          <xdr:cNvPr id="546917" name="Line 201">
            <a:extLst>
              <a:ext uri="{FF2B5EF4-FFF2-40B4-BE49-F238E27FC236}">
                <a16:creationId xmlns:a16="http://schemas.microsoft.com/office/drawing/2014/main" id="{0A00C7D1-8C88-4348-B508-790FE9BD41BB}"/>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918" name="Rectangle 202" descr="40%">
            <a:extLst>
              <a:ext uri="{FF2B5EF4-FFF2-40B4-BE49-F238E27FC236}">
                <a16:creationId xmlns:a16="http://schemas.microsoft.com/office/drawing/2014/main" id="{AEF290A0-1015-472A-ACDF-D4C58CB47A9F}"/>
              </a:ext>
            </a:extLst>
          </xdr:cNvPr>
          <xdr:cNvSpPr>
            <a:spLocks noChangeArrowheads="1"/>
          </xdr:cNvSpPr>
        </xdr:nvSpPr>
        <xdr:spPr bwMode="auto">
          <a:xfrm>
            <a:off x="121" y="69"/>
            <a:ext cx="29" cy="31"/>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sp macro="" textlink="">
        <xdr:nvSpPr>
          <xdr:cNvPr id="546919" name="Rectangle 203" descr="40%">
            <a:extLst>
              <a:ext uri="{FF2B5EF4-FFF2-40B4-BE49-F238E27FC236}">
                <a16:creationId xmlns:a16="http://schemas.microsoft.com/office/drawing/2014/main" id="{9F6C86F2-3CE5-4793-800E-726C6A174C0D}"/>
              </a:ext>
            </a:extLst>
          </xdr:cNvPr>
          <xdr:cNvSpPr>
            <a:spLocks noChangeArrowheads="1"/>
          </xdr:cNvSpPr>
        </xdr:nvSpPr>
        <xdr:spPr bwMode="auto">
          <a:xfrm>
            <a:off x="271" y="68"/>
            <a:ext cx="30" cy="32"/>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sp macro="" textlink="">
        <xdr:nvSpPr>
          <xdr:cNvPr id="546920" name="Line 204">
            <a:extLst>
              <a:ext uri="{FF2B5EF4-FFF2-40B4-BE49-F238E27FC236}">
                <a16:creationId xmlns:a16="http://schemas.microsoft.com/office/drawing/2014/main" id="{EB925DFD-1019-4634-BE8D-B26B4B8BA3DB}"/>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546921" name="Group 205">
            <a:extLst>
              <a:ext uri="{FF2B5EF4-FFF2-40B4-BE49-F238E27FC236}">
                <a16:creationId xmlns:a16="http://schemas.microsoft.com/office/drawing/2014/main" id="{13100011-6A49-4F7D-9A6D-2E0222DB8AFD}"/>
              </a:ext>
            </a:extLst>
          </xdr:cNvPr>
          <xdr:cNvGrpSpPr>
            <a:grpSpLocks/>
          </xdr:cNvGrpSpPr>
        </xdr:nvGrpSpPr>
        <xdr:grpSpPr bwMode="auto">
          <a:xfrm>
            <a:off x="266" y="32"/>
            <a:ext cx="75" cy="36"/>
            <a:chOff x="193" y="31"/>
            <a:chExt cx="80" cy="33"/>
          </a:xfrm>
        </xdr:grpSpPr>
        <xdr:sp macro="" textlink="">
          <xdr:nvSpPr>
            <xdr:cNvPr id="546922" name="Line 206">
              <a:extLst>
                <a:ext uri="{FF2B5EF4-FFF2-40B4-BE49-F238E27FC236}">
                  <a16:creationId xmlns:a16="http://schemas.microsoft.com/office/drawing/2014/main" id="{D9526EEF-8F00-418E-815A-A6A0FE7B1FB7}"/>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1" name="Oval 207">
              <a:extLst>
                <a:ext uri="{FF2B5EF4-FFF2-40B4-BE49-F238E27FC236}">
                  <a16:creationId xmlns:a16="http://schemas.microsoft.com/office/drawing/2014/main" id="{12D18D64-A57D-4F84-90B1-AF7F0C8E5D7A}"/>
                </a:ext>
              </a:extLst>
            </xdr:cNvPr>
            <xdr:cNvSpPr>
              <a:spLocks noChangeArrowheads="1"/>
            </xdr:cNvSpPr>
          </xdr:nvSpPr>
          <xdr:spPr bwMode="auto">
            <a:xfrm>
              <a:off x="242" y="31"/>
              <a:ext cx="31" cy="3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12</xdr:col>
      <xdr:colOff>95250</xdr:colOff>
      <xdr:row>5</xdr:row>
      <xdr:rowOff>19050</xdr:rowOff>
    </xdr:from>
    <xdr:to>
      <xdr:col>22</xdr:col>
      <xdr:colOff>66675</xdr:colOff>
      <xdr:row>38</xdr:row>
      <xdr:rowOff>0</xdr:rowOff>
    </xdr:to>
    <xdr:grpSp>
      <xdr:nvGrpSpPr>
        <xdr:cNvPr id="546860" name="Group 208">
          <a:extLst>
            <a:ext uri="{FF2B5EF4-FFF2-40B4-BE49-F238E27FC236}">
              <a16:creationId xmlns:a16="http://schemas.microsoft.com/office/drawing/2014/main" id="{0529F11E-F134-4893-92F9-805100B23BF7}"/>
            </a:ext>
          </a:extLst>
        </xdr:cNvPr>
        <xdr:cNvGrpSpPr>
          <a:grpSpLocks/>
        </xdr:cNvGrpSpPr>
      </xdr:nvGrpSpPr>
      <xdr:grpSpPr bwMode="auto">
        <a:xfrm>
          <a:off x="1446972" y="681659"/>
          <a:ext cx="1097860" cy="4354167"/>
          <a:chOff x="447" y="101"/>
          <a:chExt cx="147" cy="545"/>
        </a:xfrm>
      </xdr:grpSpPr>
      <xdr:sp macro="" textlink="">
        <xdr:nvSpPr>
          <xdr:cNvPr id="546908" name="Line 209">
            <a:extLst>
              <a:ext uri="{FF2B5EF4-FFF2-40B4-BE49-F238E27FC236}">
                <a16:creationId xmlns:a16="http://schemas.microsoft.com/office/drawing/2014/main" id="{D99CF0E5-1021-4037-B306-AF8FFB7B6135}"/>
              </a:ext>
            </a:extLst>
          </xdr:cNvPr>
          <xdr:cNvSpPr>
            <a:spLocks noChangeShapeType="1"/>
          </xdr:cNvSpPr>
        </xdr:nvSpPr>
        <xdr:spPr bwMode="auto">
          <a:xfrm flipV="1">
            <a:off x="493" y="240"/>
            <a:ext cx="7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4" name="Oval 210">
            <a:extLst>
              <a:ext uri="{FF2B5EF4-FFF2-40B4-BE49-F238E27FC236}">
                <a16:creationId xmlns:a16="http://schemas.microsoft.com/office/drawing/2014/main" id="{77413846-BCB1-48BB-89A2-9731BA1555B6}"/>
              </a:ext>
            </a:extLst>
          </xdr:cNvPr>
          <xdr:cNvSpPr>
            <a:spLocks noChangeArrowheads="1"/>
          </xdr:cNvSpPr>
        </xdr:nvSpPr>
        <xdr:spPr bwMode="auto">
          <a:xfrm>
            <a:off x="564" y="218"/>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sp macro="" textlink="">
        <xdr:nvSpPr>
          <xdr:cNvPr id="546910" name="Line 211">
            <a:extLst>
              <a:ext uri="{FF2B5EF4-FFF2-40B4-BE49-F238E27FC236}">
                <a16:creationId xmlns:a16="http://schemas.microsoft.com/office/drawing/2014/main" id="{84AE09BA-FEF1-46AC-8E75-F00669150E64}"/>
              </a:ext>
            </a:extLst>
          </xdr:cNvPr>
          <xdr:cNvSpPr>
            <a:spLocks noChangeShapeType="1"/>
          </xdr:cNvSpPr>
        </xdr:nvSpPr>
        <xdr:spPr bwMode="auto">
          <a:xfrm>
            <a:off x="463" y="102"/>
            <a:ext cx="2"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911" name="Line 212">
            <a:extLst>
              <a:ext uri="{FF2B5EF4-FFF2-40B4-BE49-F238E27FC236}">
                <a16:creationId xmlns:a16="http://schemas.microsoft.com/office/drawing/2014/main" id="{C6D9A3CB-BE93-4B26-A446-C59BB5D440CF}"/>
              </a:ext>
            </a:extLst>
          </xdr:cNvPr>
          <xdr:cNvSpPr>
            <a:spLocks noChangeShapeType="1"/>
          </xdr:cNvSpPr>
        </xdr:nvSpPr>
        <xdr:spPr bwMode="auto">
          <a:xfrm flipH="1">
            <a:off x="493" y="102"/>
            <a:ext cx="0"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912" name="Line 213">
            <a:extLst>
              <a:ext uri="{FF2B5EF4-FFF2-40B4-BE49-F238E27FC236}">
                <a16:creationId xmlns:a16="http://schemas.microsoft.com/office/drawing/2014/main" id="{5C5F8E2B-4190-418E-BF60-8D2894793AC2}"/>
              </a:ext>
            </a:extLst>
          </xdr:cNvPr>
          <xdr:cNvSpPr>
            <a:spLocks noChangeShapeType="1"/>
          </xdr:cNvSpPr>
        </xdr:nvSpPr>
        <xdr:spPr bwMode="auto">
          <a:xfrm>
            <a:off x="447" y="288"/>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6913" name="Line 214">
            <a:extLst>
              <a:ext uri="{FF2B5EF4-FFF2-40B4-BE49-F238E27FC236}">
                <a16:creationId xmlns:a16="http://schemas.microsoft.com/office/drawing/2014/main" id="{A10A4241-D2EC-4AF2-9343-A2C95A6BF95D}"/>
              </a:ext>
            </a:extLst>
          </xdr:cNvPr>
          <xdr:cNvSpPr>
            <a:spLocks noChangeShapeType="1"/>
          </xdr:cNvSpPr>
        </xdr:nvSpPr>
        <xdr:spPr bwMode="auto">
          <a:xfrm flipH="1">
            <a:off x="492" y="289"/>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6914" name="Line 215">
            <a:extLst>
              <a:ext uri="{FF2B5EF4-FFF2-40B4-BE49-F238E27FC236}">
                <a16:creationId xmlns:a16="http://schemas.microsoft.com/office/drawing/2014/main" id="{49C2FCB2-6BCA-4C3E-B1B6-98C53C202116}"/>
              </a:ext>
            </a:extLst>
          </xdr:cNvPr>
          <xdr:cNvSpPr>
            <a:spLocks noChangeShapeType="1"/>
          </xdr:cNvSpPr>
        </xdr:nvSpPr>
        <xdr:spPr bwMode="auto">
          <a:xfrm>
            <a:off x="463" y="288"/>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546915" name="AutoShape 216">
            <a:extLst>
              <a:ext uri="{FF2B5EF4-FFF2-40B4-BE49-F238E27FC236}">
                <a16:creationId xmlns:a16="http://schemas.microsoft.com/office/drawing/2014/main" id="{32E30803-A9FB-4831-A96B-AF468911BF8F}"/>
              </a:ext>
            </a:extLst>
          </xdr:cNvPr>
          <xdr:cNvCxnSpPr>
            <a:cxnSpLocks noChangeShapeType="1"/>
          </xdr:cNvCxnSpPr>
        </xdr:nvCxnSpPr>
        <xdr:spPr bwMode="auto">
          <a:xfrm>
            <a:off x="465" y="645"/>
            <a:ext cx="2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546916" name="AutoShape 217">
            <a:extLst>
              <a:ext uri="{FF2B5EF4-FFF2-40B4-BE49-F238E27FC236}">
                <a16:creationId xmlns:a16="http://schemas.microsoft.com/office/drawing/2014/main" id="{AED046BE-B452-4521-BE11-4EA67B6BDB79}"/>
              </a:ext>
            </a:extLst>
          </xdr:cNvPr>
          <xdr:cNvCxnSpPr>
            <a:cxnSpLocks noChangeShapeType="1"/>
            <a:stCxn id="546910" idx="0"/>
            <a:endCxn id="546911" idx="0"/>
          </xdr:cNvCxnSpPr>
        </xdr:nvCxnSpPr>
        <xdr:spPr bwMode="auto">
          <a:xfrm>
            <a:off x="463" y="101"/>
            <a:ext cx="3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6</xdr:col>
      <xdr:colOff>0</xdr:colOff>
      <xdr:row>0</xdr:row>
      <xdr:rowOff>38100</xdr:rowOff>
    </xdr:from>
    <xdr:to>
      <xdr:col>16</xdr:col>
      <xdr:colOff>38100</xdr:colOff>
      <xdr:row>5</xdr:row>
      <xdr:rowOff>57150</xdr:rowOff>
    </xdr:to>
    <xdr:grpSp>
      <xdr:nvGrpSpPr>
        <xdr:cNvPr id="546861" name="Group 218">
          <a:extLst>
            <a:ext uri="{FF2B5EF4-FFF2-40B4-BE49-F238E27FC236}">
              <a16:creationId xmlns:a16="http://schemas.microsoft.com/office/drawing/2014/main" id="{47DFDBB3-BA25-43B3-926E-05A2817DECE4}"/>
            </a:ext>
          </a:extLst>
        </xdr:cNvPr>
        <xdr:cNvGrpSpPr>
          <a:grpSpLocks/>
        </xdr:cNvGrpSpPr>
      </xdr:nvGrpSpPr>
      <xdr:grpSpPr bwMode="auto">
        <a:xfrm>
          <a:off x="675861" y="38100"/>
          <a:ext cx="1164535" cy="681659"/>
          <a:chOff x="510" y="177"/>
          <a:chExt cx="155" cy="88"/>
        </a:xfrm>
      </xdr:grpSpPr>
      <xdr:sp macro="" textlink="">
        <xdr:nvSpPr>
          <xdr:cNvPr id="546903" name="Line 219">
            <a:extLst>
              <a:ext uri="{FF2B5EF4-FFF2-40B4-BE49-F238E27FC236}">
                <a16:creationId xmlns:a16="http://schemas.microsoft.com/office/drawing/2014/main" id="{25F9A35E-F4AE-46DC-8A0E-A37B71E754D8}"/>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44" name="Oval 220">
            <a:extLst>
              <a:ext uri="{FF2B5EF4-FFF2-40B4-BE49-F238E27FC236}">
                <a16:creationId xmlns:a16="http://schemas.microsoft.com/office/drawing/2014/main" id="{130512BB-EB65-49FF-B894-3C7590F44B04}"/>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546905" name="Line 221">
            <a:extLst>
              <a:ext uri="{FF2B5EF4-FFF2-40B4-BE49-F238E27FC236}">
                <a16:creationId xmlns:a16="http://schemas.microsoft.com/office/drawing/2014/main" id="{5CCCF3C9-4BD4-42C8-A60B-1DE1E1706816}"/>
              </a:ext>
            </a:extLst>
          </xdr:cNvPr>
          <xdr:cNvSpPr>
            <a:spLocks noChangeShapeType="1"/>
          </xdr:cNvSpPr>
        </xdr:nvSpPr>
        <xdr:spPr bwMode="auto">
          <a:xfrm>
            <a:off x="624"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906" name="Line 222">
            <a:extLst>
              <a:ext uri="{FF2B5EF4-FFF2-40B4-BE49-F238E27FC236}">
                <a16:creationId xmlns:a16="http://schemas.microsoft.com/office/drawing/2014/main" id="{D33743A9-3975-473B-A0B9-6AB6FF36C021}"/>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907" name="Line 223">
            <a:extLst>
              <a:ext uri="{FF2B5EF4-FFF2-40B4-BE49-F238E27FC236}">
                <a16:creationId xmlns:a16="http://schemas.microsoft.com/office/drawing/2014/main" id="{4B38338F-8B34-47F3-AE87-6C1924CA0FB0}"/>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0</xdr:colOff>
      <xdr:row>35</xdr:row>
      <xdr:rowOff>28575</xdr:rowOff>
    </xdr:from>
    <xdr:to>
      <xdr:col>19</xdr:col>
      <xdr:colOff>57150</xdr:colOff>
      <xdr:row>42</xdr:row>
      <xdr:rowOff>0</xdr:rowOff>
    </xdr:to>
    <xdr:grpSp>
      <xdr:nvGrpSpPr>
        <xdr:cNvPr id="546862" name="Group 224">
          <a:extLst>
            <a:ext uri="{FF2B5EF4-FFF2-40B4-BE49-F238E27FC236}">
              <a16:creationId xmlns:a16="http://schemas.microsoft.com/office/drawing/2014/main" id="{4B25A258-B6A8-4C09-8191-2477875906A1}"/>
            </a:ext>
          </a:extLst>
        </xdr:cNvPr>
        <xdr:cNvGrpSpPr>
          <a:grpSpLocks/>
        </xdr:cNvGrpSpPr>
      </xdr:nvGrpSpPr>
      <xdr:grpSpPr bwMode="auto">
        <a:xfrm>
          <a:off x="1577009" y="4666836"/>
          <a:ext cx="620367" cy="899077"/>
          <a:chOff x="196" y="599"/>
          <a:chExt cx="83" cy="115"/>
        </a:xfrm>
      </xdr:grpSpPr>
      <xdr:sp macro="" textlink="">
        <xdr:nvSpPr>
          <xdr:cNvPr id="546897" name="Arc 225">
            <a:extLst>
              <a:ext uri="{FF2B5EF4-FFF2-40B4-BE49-F238E27FC236}">
                <a16:creationId xmlns:a16="http://schemas.microsoft.com/office/drawing/2014/main" id="{42C2D5E2-8EF5-4327-A2C4-2EA8C6E3F5FA}"/>
              </a:ext>
            </a:extLst>
          </xdr:cNvPr>
          <xdr:cNvSpPr>
            <a:spLocks/>
          </xdr:cNvSpPr>
        </xdr:nvSpPr>
        <xdr:spPr bwMode="auto">
          <a:xfrm flipH="1" flipV="1">
            <a:off x="225" y="646"/>
            <a:ext cx="29" cy="34"/>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898" name="Arc 226">
            <a:extLst>
              <a:ext uri="{FF2B5EF4-FFF2-40B4-BE49-F238E27FC236}">
                <a16:creationId xmlns:a16="http://schemas.microsoft.com/office/drawing/2014/main" id="{37ADD3D7-470A-4BCF-B76F-D5EAFB1F56CF}"/>
              </a:ext>
            </a:extLst>
          </xdr:cNvPr>
          <xdr:cNvSpPr>
            <a:spLocks/>
          </xdr:cNvSpPr>
        </xdr:nvSpPr>
        <xdr:spPr bwMode="auto">
          <a:xfrm flipH="1" flipV="1">
            <a:off x="196" y="646"/>
            <a:ext cx="58" cy="6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899" name="Line 227">
            <a:extLst>
              <a:ext uri="{FF2B5EF4-FFF2-40B4-BE49-F238E27FC236}">
                <a16:creationId xmlns:a16="http://schemas.microsoft.com/office/drawing/2014/main" id="{C4709915-888B-456C-9C40-E047B9A36A8D}"/>
              </a:ext>
            </a:extLst>
          </xdr:cNvPr>
          <xdr:cNvSpPr>
            <a:spLocks noChangeShapeType="1"/>
          </xdr:cNvSpPr>
        </xdr:nvSpPr>
        <xdr:spPr bwMode="auto">
          <a:xfrm flipH="1">
            <a:off x="214" y="671"/>
            <a:ext cx="2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52" name="Oval 228">
            <a:extLst>
              <a:ext uri="{FF2B5EF4-FFF2-40B4-BE49-F238E27FC236}">
                <a16:creationId xmlns:a16="http://schemas.microsoft.com/office/drawing/2014/main" id="{5051CE7B-068E-4AD4-A1B9-19779A600C5C}"/>
              </a:ext>
            </a:extLst>
          </xdr:cNvPr>
          <xdr:cNvSpPr>
            <a:spLocks noChangeArrowheads="1"/>
          </xdr:cNvSpPr>
        </xdr:nvSpPr>
        <xdr:spPr bwMode="auto">
          <a:xfrm>
            <a:off x="249" y="59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L</a:t>
            </a:r>
          </a:p>
        </xdr:txBody>
      </xdr:sp>
      <xdr:sp macro="" textlink="">
        <xdr:nvSpPr>
          <xdr:cNvPr id="546901" name="Line 229">
            <a:extLst>
              <a:ext uri="{FF2B5EF4-FFF2-40B4-BE49-F238E27FC236}">
                <a16:creationId xmlns:a16="http://schemas.microsoft.com/office/drawing/2014/main" id="{CFF1AE16-8821-433C-9E02-904A02DB501F}"/>
              </a:ext>
            </a:extLst>
          </xdr:cNvPr>
          <xdr:cNvSpPr>
            <a:spLocks noChangeShapeType="1"/>
          </xdr:cNvSpPr>
        </xdr:nvSpPr>
        <xdr:spPr bwMode="auto">
          <a:xfrm flipV="1">
            <a:off x="228" y="630"/>
            <a:ext cx="3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902" name="Line 230">
            <a:extLst>
              <a:ext uri="{FF2B5EF4-FFF2-40B4-BE49-F238E27FC236}">
                <a16:creationId xmlns:a16="http://schemas.microsoft.com/office/drawing/2014/main" id="{C1AA5E76-1FC5-4966-A870-542A7DF3744F}"/>
              </a:ext>
            </a:extLst>
          </xdr:cNvPr>
          <xdr:cNvSpPr>
            <a:spLocks noChangeShapeType="1"/>
          </xdr:cNvSpPr>
        </xdr:nvSpPr>
        <xdr:spPr bwMode="auto">
          <a:xfrm flipV="1">
            <a:off x="243" y="630"/>
            <a:ext cx="19" cy="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85725</xdr:colOff>
      <xdr:row>34</xdr:row>
      <xdr:rowOff>9525</xdr:rowOff>
    </xdr:from>
    <xdr:to>
      <xdr:col>62</xdr:col>
      <xdr:colOff>95250</xdr:colOff>
      <xdr:row>46</xdr:row>
      <xdr:rowOff>9525</xdr:rowOff>
    </xdr:to>
    <xdr:grpSp>
      <xdr:nvGrpSpPr>
        <xdr:cNvPr id="546863" name="Group 231">
          <a:extLst>
            <a:ext uri="{FF2B5EF4-FFF2-40B4-BE49-F238E27FC236}">
              <a16:creationId xmlns:a16="http://schemas.microsoft.com/office/drawing/2014/main" id="{0F27DB2B-4D04-4177-96D0-6D396618957B}"/>
            </a:ext>
          </a:extLst>
        </xdr:cNvPr>
        <xdr:cNvGrpSpPr>
          <a:grpSpLocks/>
        </xdr:cNvGrpSpPr>
      </xdr:nvGrpSpPr>
      <xdr:grpSpPr bwMode="auto">
        <a:xfrm>
          <a:off x="2000664" y="4515264"/>
          <a:ext cx="5078482" cy="1590261"/>
          <a:chOff x="254" y="579"/>
          <a:chExt cx="677" cy="204"/>
        </a:xfrm>
      </xdr:grpSpPr>
      <xdr:sp macro="" textlink="">
        <xdr:nvSpPr>
          <xdr:cNvPr id="546878" name="Line 232">
            <a:extLst>
              <a:ext uri="{FF2B5EF4-FFF2-40B4-BE49-F238E27FC236}">
                <a16:creationId xmlns:a16="http://schemas.microsoft.com/office/drawing/2014/main" id="{ED272069-FF29-473E-AF73-59EB320FB959}"/>
              </a:ext>
            </a:extLst>
          </xdr:cNvPr>
          <xdr:cNvSpPr>
            <a:spLocks noChangeShapeType="1"/>
          </xdr:cNvSpPr>
        </xdr:nvSpPr>
        <xdr:spPr bwMode="auto">
          <a:xfrm flipV="1">
            <a:off x="345" y="782"/>
            <a:ext cx="494" cy="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879" name="Line 233">
            <a:extLst>
              <a:ext uri="{FF2B5EF4-FFF2-40B4-BE49-F238E27FC236}">
                <a16:creationId xmlns:a16="http://schemas.microsoft.com/office/drawing/2014/main" id="{440F7294-19F3-435F-A073-C45F0F0D8C4A}"/>
              </a:ext>
            </a:extLst>
          </xdr:cNvPr>
          <xdr:cNvSpPr>
            <a:spLocks noChangeShapeType="1"/>
          </xdr:cNvSpPr>
        </xdr:nvSpPr>
        <xdr:spPr bwMode="auto">
          <a:xfrm>
            <a:off x="254" y="782"/>
            <a:ext cx="9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880" name="Line 234">
            <a:extLst>
              <a:ext uri="{FF2B5EF4-FFF2-40B4-BE49-F238E27FC236}">
                <a16:creationId xmlns:a16="http://schemas.microsoft.com/office/drawing/2014/main" id="{1137CFBA-5F3C-425C-9130-28C7573D7632}"/>
              </a:ext>
            </a:extLst>
          </xdr:cNvPr>
          <xdr:cNvSpPr>
            <a:spLocks noChangeShapeType="1"/>
          </xdr:cNvSpPr>
        </xdr:nvSpPr>
        <xdr:spPr bwMode="auto">
          <a:xfrm>
            <a:off x="300" y="629"/>
            <a:ext cx="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881" name="Line 235">
            <a:extLst>
              <a:ext uri="{FF2B5EF4-FFF2-40B4-BE49-F238E27FC236}">
                <a16:creationId xmlns:a16="http://schemas.microsoft.com/office/drawing/2014/main" id="{F5E543D7-4649-4B85-89B4-5E7E800D7D37}"/>
              </a:ext>
            </a:extLst>
          </xdr:cNvPr>
          <xdr:cNvSpPr>
            <a:spLocks noChangeShapeType="1"/>
          </xdr:cNvSpPr>
        </xdr:nvSpPr>
        <xdr:spPr bwMode="auto">
          <a:xfrm>
            <a:off x="839" y="782"/>
            <a:ext cx="9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6882" name="Line 236">
            <a:extLst>
              <a:ext uri="{FF2B5EF4-FFF2-40B4-BE49-F238E27FC236}">
                <a16:creationId xmlns:a16="http://schemas.microsoft.com/office/drawing/2014/main" id="{1D4C7883-622D-4242-9BF2-C6A260671C3F}"/>
              </a:ext>
            </a:extLst>
          </xdr:cNvPr>
          <xdr:cNvSpPr>
            <a:spLocks noChangeShapeType="1"/>
          </xdr:cNvSpPr>
        </xdr:nvSpPr>
        <xdr:spPr bwMode="auto">
          <a:xfrm>
            <a:off x="254" y="680"/>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883" name="Line 237">
            <a:extLst>
              <a:ext uri="{FF2B5EF4-FFF2-40B4-BE49-F238E27FC236}">
                <a16:creationId xmlns:a16="http://schemas.microsoft.com/office/drawing/2014/main" id="{0C7A0741-7437-4AFB-987C-E9E23F6D385A}"/>
              </a:ext>
            </a:extLst>
          </xdr:cNvPr>
          <xdr:cNvSpPr>
            <a:spLocks noChangeShapeType="1"/>
          </xdr:cNvSpPr>
        </xdr:nvSpPr>
        <xdr:spPr bwMode="auto">
          <a:xfrm>
            <a:off x="841" y="714"/>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884" name="Line 238">
            <a:extLst>
              <a:ext uri="{FF2B5EF4-FFF2-40B4-BE49-F238E27FC236}">
                <a16:creationId xmlns:a16="http://schemas.microsoft.com/office/drawing/2014/main" id="{A3377D71-F5F8-4B75-B8FC-D92E0FCE31D5}"/>
              </a:ext>
            </a:extLst>
          </xdr:cNvPr>
          <xdr:cNvSpPr>
            <a:spLocks noChangeShapeType="1"/>
          </xdr:cNvSpPr>
        </xdr:nvSpPr>
        <xdr:spPr bwMode="auto">
          <a:xfrm>
            <a:off x="254" y="714"/>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885" name="Line 239">
            <a:extLst>
              <a:ext uri="{FF2B5EF4-FFF2-40B4-BE49-F238E27FC236}">
                <a16:creationId xmlns:a16="http://schemas.microsoft.com/office/drawing/2014/main" id="{2A809F4A-EC0F-4A29-85EA-E14ABFECDB5B}"/>
              </a:ext>
            </a:extLst>
          </xdr:cNvPr>
          <xdr:cNvSpPr>
            <a:spLocks noChangeShapeType="1"/>
          </xdr:cNvSpPr>
        </xdr:nvSpPr>
        <xdr:spPr bwMode="auto">
          <a:xfrm>
            <a:off x="840" y="681"/>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886" name="Line 240">
            <a:extLst>
              <a:ext uri="{FF2B5EF4-FFF2-40B4-BE49-F238E27FC236}">
                <a16:creationId xmlns:a16="http://schemas.microsoft.com/office/drawing/2014/main" id="{B4DE57A5-EEBD-473B-9179-5D0522D4D739}"/>
              </a:ext>
            </a:extLst>
          </xdr:cNvPr>
          <xdr:cNvSpPr>
            <a:spLocks noChangeShapeType="1"/>
          </xdr:cNvSpPr>
        </xdr:nvSpPr>
        <xdr:spPr bwMode="auto">
          <a:xfrm>
            <a:off x="345" y="681"/>
            <a:ext cx="495"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46887" name="Line 241">
            <a:extLst>
              <a:ext uri="{FF2B5EF4-FFF2-40B4-BE49-F238E27FC236}">
                <a16:creationId xmlns:a16="http://schemas.microsoft.com/office/drawing/2014/main" id="{20378380-76B4-4425-88D2-3A6FABFA5B27}"/>
              </a:ext>
            </a:extLst>
          </xdr:cNvPr>
          <xdr:cNvSpPr>
            <a:spLocks noChangeShapeType="1"/>
          </xdr:cNvSpPr>
        </xdr:nvSpPr>
        <xdr:spPr bwMode="auto">
          <a:xfrm>
            <a:off x="344" y="714"/>
            <a:ext cx="495"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46888" name="Line 242">
            <a:extLst>
              <a:ext uri="{FF2B5EF4-FFF2-40B4-BE49-F238E27FC236}">
                <a16:creationId xmlns:a16="http://schemas.microsoft.com/office/drawing/2014/main" id="{ED89E307-ED03-478D-81A6-A6B786EA78C4}"/>
              </a:ext>
            </a:extLst>
          </xdr:cNvPr>
          <xdr:cNvSpPr>
            <a:spLocks noChangeShapeType="1"/>
          </xdr:cNvSpPr>
        </xdr:nvSpPr>
        <xdr:spPr bwMode="auto">
          <a:xfrm>
            <a:off x="255" y="680"/>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7" name="Oval 243">
            <a:extLst>
              <a:ext uri="{FF2B5EF4-FFF2-40B4-BE49-F238E27FC236}">
                <a16:creationId xmlns:a16="http://schemas.microsoft.com/office/drawing/2014/main" id="{571660B5-F732-4D0E-887F-7E473054892F}"/>
              </a:ext>
            </a:extLst>
          </xdr:cNvPr>
          <xdr:cNvSpPr>
            <a:spLocks noChangeArrowheads="1"/>
          </xdr:cNvSpPr>
        </xdr:nvSpPr>
        <xdr:spPr bwMode="auto">
          <a:xfrm>
            <a:off x="531" y="57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a:t>
            </a:r>
          </a:p>
        </xdr:txBody>
      </xdr:sp>
      <xdr:sp macro="" textlink="">
        <xdr:nvSpPr>
          <xdr:cNvPr id="546890" name="Line 244">
            <a:extLst>
              <a:ext uri="{FF2B5EF4-FFF2-40B4-BE49-F238E27FC236}">
                <a16:creationId xmlns:a16="http://schemas.microsoft.com/office/drawing/2014/main" id="{50F6D508-DD69-4E2E-AA4D-1C16F3F58079}"/>
              </a:ext>
            </a:extLst>
          </xdr:cNvPr>
          <xdr:cNvSpPr>
            <a:spLocks noChangeShapeType="1"/>
          </xdr:cNvSpPr>
        </xdr:nvSpPr>
        <xdr:spPr bwMode="auto">
          <a:xfrm>
            <a:off x="345" y="678"/>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891" name="Line 245">
            <a:extLst>
              <a:ext uri="{FF2B5EF4-FFF2-40B4-BE49-F238E27FC236}">
                <a16:creationId xmlns:a16="http://schemas.microsoft.com/office/drawing/2014/main" id="{168BA634-E232-44AA-B156-48BF052F565F}"/>
              </a:ext>
            </a:extLst>
          </xdr:cNvPr>
          <xdr:cNvSpPr>
            <a:spLocks noChangeShapeType="1"/>
          </xdr:cNvSpPr>
        </xdr:nvSpPr>
        <xdr:spPr bwMode="auto">
          <a:xfrm>
            <a:off x="931" y="680"/>
            <a:ext cx="0"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892" name="Rectangle 246" descr="20%">
            <a:extLst>
              <a:ext uri="{FF2B5EF4-FFF2-40B4-BE49-F238E27FC236}">
                <a16:creationId xmlns:a16="http://schemas.microsoft.com/office/drawing/2014/main" id="{E5D3B12A-C23D-4CBB-9AAD-63C308484E8E}"/>
              </a:ext>
            </a:extLst>
          </xdr:cNvPr>
          <xdr:cNvSpPr>
            <a:spLocks noChangeArrowheads="1"/>
          </xdr:cNvSpPr>
        </xdr:nvSpPr>
        <xdr:spPr bwMode="auto">
          <a:xfrm>
            <a:off x="301" y="646"/>
            <a:ext cx="585" cy="34"/>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3175">
                <a:solidFill>
                  <a:srgbClr val="000000"/>
                </a:solidFill>
                <a:miter lim="800000"/>
                <a:headEnd/>
                <a:tailEnd/>
              </a14:hiddenLine>
            </a:ext>
          </a:extLst>
        </xdr:spPr>
      </xdr:sp>
      <xdr:sp macro="" textlink="">
        <xdr:nvSpPr>
          <xdr:cNvPr id="546893" name="Rectangle 247" descr="20%">
            <a:extLst>
              <a:ext uri="{FF2B5EF4-FFF2-40B4-BE49-F238E27FC236}">
                <a16:creationId xmlns:a16="http://schemas.microsoft.com/office/drawing/2014/main" id="{9B3FB0FF-A4DC-4DF0-9D25-AAA3FF37A613}"/>
              </a:ext>
            </a:extLst>
          </xdr:cNvPr>
          <xdr:cNvSpPr>
            <a:spLocks noChangeArrowheads="1"/>
          </xdr:cNvSpPr>
        </xdr:nvSpPr>
        <xdr:spPr bwMode="auto">
          <a:xfrm>
            <a:off x="301" y="718"/>
            <a:ext cx="585" cy="34"/>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3175">
                <a:solidFill>
                  <a:srgbClr val="000000"/>
                </a:solidFill>
                <a:miter lim="800000"/>
                <a:headEnd/>
                <a:tailEnd/>
              </a14:hiddenLine>
            </a:ext>
          </a:extLst>
        </xdr:spPr>
      </xdr:sp>
      <xdr:sp macro="" textlink="">
        <xdr:nvSpPr>
          <xdr:cNvPr id="546894" name="Line 248">
            <a:extLst>
              <a:ext uri="{FF2B5EF4-FFF2-40B4-BE49-F238E27FC236}">
                <a16:creationId xmlns:a16="http://schemas.microsoft.com/office/drawing/2014/main" id="{52445DCB-2869-4B2A-BB55-F83E3BDE672D}"/>
              </a:ext>
            </a:extLst>
          </xdr:cNvPr>
          <xdr:cNvSpPr>
            <a:spLocks noChangeShapeType="1"/>
          </xdr:cNvSpPr>
        </xdr:nvSpPr>
        <xdr:spPr bwMode="auto">
          <a:xfrm flipH="1">
            <a:off x="644" y="632"/>
            <a:ext cx="1" cy="1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895" name="Line 249">
            <a:extLst>
              <a:ext uri="{FF2B5EF4-FFF2-40B4-BE49-F238E27FC236}">
                <a16:creationId xmlns:a16="http://schemas.microsoft.com/office/drawing/2014/main" id="{0DB56570-B592-4FC5-9523-0A5A72AB182E}"/>
              </a:ext>
            </a:extLst>
          </xdr:cNvPr>
          <xdr:cNvSpPr>
            <a:spLocks noChangeShapeType="1"/>
          </xdr:cNvSpPr>
        </xdr:nvSpPr>
        <xdr:spPr bwMode="auto">
          <a:xfrm flipH="1">
            <a:off x="514" y="608"/>
            <a:ext cx="25" cy="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896" name="Line 250">
            <a:extLst>
              <a:ext uri="{FF2B5EF4-FFF2-40B4-BE49-F238E27FC236}">
                <a16:creationId xmlns:a16="http://schemas.microsoft.com/office/drawing/2014/main" id="{FCDEDA91-B727-49B8-BAC4-106477957AF8}"/>
              </a:ext>
            </a:extLst>
          </xdr:cNvPr>
          <xdr:cNvSpPr>
            <a:spLocks noChangeShapeType="1"/>
          </xdr:cNvSpPr>
        </xdr:nvSpPr>
        <xdr:spPr bwMode="auto">
          <a:xfrm>
            <a:off x="840" y="629"/>
            <a:ext cx="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xdr:from>
      <xdr:col>70</xdr:col>
      <xdr:colOff>95250</xdr:colOff>
      <xdr:row>5</xdr:row>
      <xdr:rowOff>0</xdr:rowOff>
    </xdr:from>
    <xdr:to>
      <xdr:col>80</xdr:col>
      <xdr:colOff>76200</xdr:colOff>
      <xdr:row>11</xdr:row>
      <xdr:rowOff>19050</xdr:rowOff>
    </xdr:to>
    <xdr:grpSp>
      <xdr:nvGrpSpPr>
        <xdr:cNvPr id="546864" name="Group 251">
          <a:extLst>
            <a:ext uri="{FF2B5EF4-FFF2-40B4-BE49-F238E27FC236}">
              <a16:creationId xmlns:a16="http://schemas.microsoft.com/office/drawing/2014/main" id="{063B9D39-7EC7-4158-97CC-539C3C0E803D}"/>
            </a:ext>
          </a:extLst>
        </xdr:cNvPr>
        <xdr:cNvGrpSpPr>
          <a:grpSpLocks/>
        </xdr:cNvGrpSpPr>
      </xdr:nvGrpSpPr>
      <xdr:grpSpPr bwMode="auto">
        <a:xfrm>
          <a:off x="7980293" y="662609"/>
          <a:ext cx="1107385" cy="814180"/>
          <a:chOff x="1034" y="85"/>
          <a:chExt cx="147" cy="105"/>
        </a:xfrm>
      </xdr:grpSpPr>
      <xdr:sp macro="" textlink="">
        <xdr:nvSpPr>
          <xdr:cNvPr id="546871" name="Line 252">
            <a:extLst>
              <a:ext uri="{FF2B5EF4-FFF2-40B4-BE49-F238E27FC236}">
                <a16:creationId xmlns:a16="http://schemas.microsoft.com/office/drawing/2014/main" id="{E2E7BB77-1A71-4D93-810B-28EEBDDFE5B2}"/>
              </a:ext>
            </a:extLst>
          </xdr:cNvPr>
          <xdr:cNvSpPr>
            <a:spLocks noChangeShapeType="1"/>
          </xdr:cNvSpPr>
        </xdr:nvSpPr>
        <xdr:spPr bwMode="auto">
          <a:xfrm>
            <a:off x="1035" y="137"/>
            <a:ext cx="1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872" name="Line 253">
            <a:extLst>
              <a:ext uri="{FF2B5EF4-FFF2-40B4-BE49-F238E27FC236}">
                <a16:creationId xmlns:a16="http://schemas.microsoft.com/office/drawing/2014/main" id="{3CFFB968-1494-4D57-818A-656A51FB2324}"/>
              </a:ext>
            </a:extLst>
          </xdr:cNvPr>
          <xdr:cNvSpPr>
            <a:spLocks noChangeShapeType="1"/>
          </xdr:cNvSpPr>
        </xdr:nvSpPr>
        <xdr:spPr bwMode="auto">
          <a:xfrm>
            <a:off x="1034" y="170"/>
            <a:ext cx="106"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873" name="Line 254">
            <a:extLst>
              <a:ext uri="{FF2B5EF4-FFF2-40B4-BE49-F238E27FC236}">
                <a16:creationId xmlns:a16="http://schemas.microsoft.com/office/drawing/2014/main" id="{6A530756-C0DF-4732-A0C3-1F7602ED9F59}"/>
              </a:ext>
            </a:extLst>
          </xdr:cNvPr>
          <xdr:cNvSpPr>
            <a:spLocks noChangeShapeType="1"/>
          </xdr:cNvSpPr>
        </xdr:nvSpPr>
        <xdr:spPr bwMode="auto">
          <a:xfrm>
            <a:off x="1110" y="120"/>
            <a:ext cx="0" cy="1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6874" name="Line 255">
            <a:extLst>
              <a:ext uri="{FF2B5EF4-FFF2-40B4-BE49-F238E27FC236}">
                <a16:creationId xmlns:a16="http://schemas.microsoft.com/office/drawing/2014/main" id="{FADE3D35-A911-4C75-A260-1ED394AF8BFA}"/>
              </a:ext>
            </a:extLst>
          </xdr:cNvPr>
          <xdr:cNvSpPr>
            <a:spLocks noChangeShapeType="1"/>
          </xdr:cNvSpPr>
        </xdr:nvSpPr>
        <xdr:spPr bwMode="auto">
          <a:xfrm flipV="1">
            <a:off x="1110" y="171"/>
            <a:ext cx="0" cy="1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6875" name="Line 256">
            <a:extLst>
              <a:ext uri="{FF2B5EF4-FFF2-40B4-BE49-F238E27FC236}">
                <a16:creationId xmlns:a16="http://schemas.microsoft.com/office/drawing/2014/main" id="{67BF51EF-3B0E-429B-B2C3-FF82632EB602}"/>
              </a:ext>
            </a:extLst>
          </xdr:cNvPr>
          <xdr:cNvSpPr>
            <a:spLocks noChangeShapeType="1"/>
          </xdr:cNvSpPr>
        </xdr:nvSpPr>
        <xdr:spPr bwMode="auto">
          <a:xfrm>
            <a:off x="1110" y="137"/>
            <a:ext cx="0" cy="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6876" name="Line 257">
            <a:extLst>
              <a:ext uri="{FF2B5EF4-FFF2-40B4-BE49-F238E27FC236}">
                <a16:creationId xmlns:a16="http://schemas.microsoft.com/office/drawing/2014/main" id="{E35E34B4-0B71-4CCB-B47D-AFADC0EC9A54}"/>
              </a:ext>
            </a:extLst>
          </xdr:cNvPr>
          <xdr:cNvSpPr>
            <a:spLocks noChangeShapeType="1"/>
          </xdr:cNvSpPr>
        </xdr:nvSpPr>
        <xdr:spPr bwMode="auto">
          <a:xfrm flipV="1">
            <a:off x="1128" y="110"/>
            <a:ext cx="28" cy="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82" name="Oval 258">
            <a:extLst>
              <a:ext uri="{FF2B5EF4-FFF2-40B4-BE49-F238E27FC236}">
                <a16:creationId xmlns:a16="http://schemas.microsoft.com/office/drawing/2014/main" id="{2D4BEFEE-E6E7-4DFA-807E-9C5F079BBC25}"/>
              </a:ext>
            </a:extLst>
          </xdr:cNvPr>
          <xdr:cNvSpPr>
            <a:spLocks noChangeArrowheads="1"/>
          </xdr:cNvSpPr>
        </xdr:nvSpPr>
        <xdr:spPr bwMode="auto">
          <a:xfrm>
            <a:off x="1152" y="85"/>
            <a:ext cx="29"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a:t>
            </a:r>
          </a:p>
        </xdr:txBody>
      </xdr:sp>
    </xdr:grpSp>
    <xdr:clientData/>
  </xdr:twoCellAnchor>
  <xdr:twoCellAnchor>
    <xdr:from>
      <xdr:col>63</xdr:col>
      <xdr:colOff>47625</xdr:colOff>
      <xdr:row>44</xdr:row>
      <xdr:rowOff>0</xdr:rowOff>
    </xdr:from>
    <xdr:to>
      <xdr:col>70</xdr:col>
      <xdr:colOff>38100</xdr:colOff>
      <xdr:row>47</xdr:row>
      <xdr:rowOff>9525</xdr:rowOff>
    </xdr:to>
    <xdr:sp macro="" textlink="">
      <xdr:nvSpPr>
        <xdr:cNvPr id="546865" name="Rectangle 273">
          <a:extLst>
            <a:ext uri="{FF2B5EF4-FFF2-40B4-BE49-F238E27FC236}">
              <a16:creationId xmlns:a16="http://schemas.microsoft.com/office/drawing/2014/main" id="{5636D0CF-4C88-4BD5-8E2B-8050C6C529A9}"/>
            </a:ext>
          </a:extLst>
        </xdr:cNvPr>
        <xdr:cNvSpPr>
          <a:spLocks noChangeArrowheads="1"/>
        </xdr:cNvSpPr>
      </xdr:nvSpPr>
      <xdr:spPr bwMode="auto">
        <a:xfrm>
          <a:off x="7248525" y="5448300"/>
          <a:ext cx="790575" cy="381000"/>
        </a:xfrm>
        <a:prstGeom prst="rect">
          <a:avLst/>
        </a:prstGeom>
        <a:solidFill>
          <a:srgbClr val="FFFFFF"/>
        </a:solidFill>
        <a:ln w="9525">
          <a:solidFill>
            <a:srgbClr val="000000"/>
          </a:solidFill>
          <a:miter lim="800000"/>
          <a:headEnd/>
          <a:tailEnd/>
        </a:ln>
      </xdr:spPr>
    </xdr:sp>
    <xdr:clientData/>
  </xdr:twoCellAnchor>
  <xdr:twoCellAnchor>
    <xdr:from>
      <xdr:col>58</xdr:col>
      <xdr:colOff>104775</xdr:colOff>
      <xdr:row>47</xdr:row>
      <xdr:rowOff>9525</xdr:rowOff>
    </xdr:from>
    <xdr:to>
      <xdr:col>64</xdr:col>
      <xdr:colOff>66675</xdr:colOff>
      <xdr:row>49</xdr:row>
      <xdr:rowOff>28575</xdr:rowOff>
    </xdr:to>
    <xdr:grpSp>
      <xdr:nvGrpSpPr>
        <xdr:cNvPr id="546866" name="Group 274">
          <a:extLst>
            <a:ext uri="{FF2B5EF4-FFF2-40B4-BE49-F238E27FC236}">
              <a16:creationId xmlns:a16="http://schemas.microsoft.com/office/drawing/2014/main" id="{2DBE6446-BD00-48D5-9A16-E5FA7FCC5C67}"/>
            </a:ext>
          </a:extLst>
        </xdr:cNvPr>
        <xdr:cNvGrpSpPr>
          <a:grpSpLocks/>
        </xdr:cNvGrpSpPr>
      </xdr:nvGrpSpPr>
      <xdr:grpSpPr bwMode="auto">
        <a:xfrm flipH="1" flipV="1">
          <a:off x="6638097" y="6238047"/>
          <a:ext cx="637761" cy="284093"/>
          <a:chOff x="193" y="31"/>
          <a:chExt cx="80" cy="33"/>
        </a:xfrm>
      </xdr:grpSpPr>
      <xdr:sp macro="" textlink="">
        <xdr:nvSpPr>
          <xdr:cNvPr id="546869" name="Line 275">
            <a:extLst>
              <a:ext uri="{FF2B5EF4-FFF2-40B4-BE49-F238E27FC236}">
                <a16:creationId xmlns:a16="http://schemas.microsoft.com/office/drawing/2014/main" id="{224B9F18-6543-41E2-8A3D-69A653627112}"/>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0" name="Oval 276">
            <a:extLst>
              <a:ext uri="{FF2B5EF4-FFF2-40B4-BE49-F238E27FC236}">
                <a16:creationId xmlns:a16="http://schemas.microsoft.com/office/drawing/2014/main" id="{EF53A6CE-488A-465A-832E-5DC6DDC5011A}"/>
              </a:ext>
            </a:extLst>
          </xdr:cNvPr>
          <xdr:cNvSpPr>
            <a:spLocks noChangeArrowheads="1"/>
          </xdr:cNvSpPr>
        </xdr:nvSpPr>
        <xdr:spPr bwMode="auto">
          <a:xfrm>
            <a:off x="242" y="31"/>
            <a:ext cx="31" cy="3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a:t>
            </a:r>
          </a:p>
        </xdr:txBody>
      </xdr:sp>
    </xdr:grpSp>
    <xdr:clientData/>
  </xdr:twoCellAnchor>
  <xdr:twoCellAnchor>
    <xdr:from>
      <xdr:col>82</xdr:col>
      <xdr:colOff>0</xdr:colOff>
      <xdr:row>8</xdr:row>
      <xdr:rowOff>9525</xdr:rowOff>
    </xdr:from>
    <xdr:to>
      <xdr:col>84</xdr:col>
      <xdr:colOff>0</xdr:colOff>
      <xdr:row>8</xdr:row>
      <xdr:rowOff>9525</xdr:rowOff>
    </xdr:to>
    <xdr:sp macro="" textlink="">
      <xdr:nvSpPr>
        <xdr:cNvPr id="546867" name="Line 238">
          <a:extLst>
            <a:ext uri="{FF2B5EF4-FFF2-40B4-BE49-F238E27FC236}">
              <a16:creationId xmlns:a16="http://schemas.microsoft.com/office/drawing/2014/main" id="{AF0DB3C9-2957-431E-9202-79C5C270A439}"/>
            </a:ext>
          </a:extLst>
        </xdr:cNvPr>
        <xdr:cNvSpPr>
          <a:spLocks noChangeShapeType="1"/>
        </xdr:cNvSpPr>
      </xdr:nvSpPr>
      <xdr:spPr bwMode="auto">
        <a:xfrm>
          <a:off x="9372600" y="10001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9525</xdr:colOff>
      <xdr:row>4</xdr:row>
      <xdr:rowOff>0</xdr:rowOff>
    </xdr:from>
    <xdr:to>
      <xdr:col>83</xdr:col>
      <xdr:colOff>9525</xdr:colOff>
      <xdr:row>8</xdr:row>
      <xdr:rowOff>9525</xdr:rowOff>
    </xdr:to>
    <xdr:sp macro="" textlink="">
      <xdr:nvSpPr>
        <xdr:cNvPr id="546868" name="Line 239">
          <a:extLst>
            <a:ext uri="{FF2B5EF4-FFF2-40B4-BE49-F238E27FC236}">
              <a16:creationId xmlns:a16="http://schemas.microsoft.com/office/drawing/2014/main" id="{D741B5C7-5FDE-49A7-89E6-AB46ECAE0BDC}"/>
            </a:ext>
          </a:extLst>
        </xdr:cNvPr>
        <xdr:cNvSpPr>
          <a:spLocks noChangeShapeType="1"/>
        </xdr:cNvSpPr>
      </xdr:nvSpPr>
      <xdr:spPr bwMode="auto">
        <a:xfrm>
          <a:off x="9496425" y="495300"/>
          <a:ext cx="0" cy="504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4</xdr:row>
      <xdr:rowOff>9525</xdr:rowOff>
    </xdr:from>
    <xdr:to>
      <xdr:col>7</xdr:col>
      <xdr:colOff>0</xdr:colOff>
      <xdr:row>42</xdr:row>
      <xdr:rowOff>9525</xdr:rowOff>
    </xdr:to>
    <xdr:sp macro="" textlink="">
      <xdr:nvSpPr>
        <xdr:cNvPr id="547849" name="Line 6">
          <a:extLst>
            <a:ext uri="{FF2B5EF4-FFF2-40B4-BE49-F238E27FC236}">
              <a16:creationId xmlns:a16="http://schemas.microsoft.com/office/drawing/2014/main" id="{CA54478A-2F77-4AB6-BA7B-98F410C17355}"/>
            </a:ext>
          </a:extLst>
        </xdr:cNvPr>
        <xdr:cNvSpPr>
          <a:spLocks noChangeShapeType="1"/>
        </xdr:cNvSpPr>
      </xdr:nvSpPr>
      <xdr:spPr bwMode="auto">
        <a:xfrm>
          <a:off x="800100" y="504825"/>
          <a:ext cx="0" cy="47053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104775</xdr:colOff>
      <xdr:row>48</xdr:row>
      <xdr:rowOff>114300</xdr:rowOff>
    </xdr:from>
    <xdr:to>
      <xdr:col>33</xdr:col>
      <xdr:colOff>9525</xdr:colOff>
      <xdr:row>55</xdr:row>
      <xdr:rowOff>0</xdr:rowOff>
    </xdr:to>
    <xdr:sp macro="" textlink="">
      <xdr:nvSpPr>
        <xdr:cNvPr id="547850" name="Rectangle 46" descr="20%">
          <a:extLst>
            <a:ext uri="{FF2B5EF4-FFF2-40B4-BE49-F238E27FC236}">
              <a16:creationId xmlns:a16="http://schemas.microsoft.com/office/drawing/2014/main" id="{18D1F244-F4F4-46D6-8E0C-D722743A3CA3}"/>
            </a:ext>
          </a:extLst>
        </xdr:cNvPr>
        <xdr:cNvSpPr>
          <a:spLocks noChangeArrowheads="1"/>
        </xdr:cNvSpPr>
      </xdr:nvSpPr>
      <xdr:spPr bwMode="auto">
        <a:xfrm>
          <a:off x="3076575" y="6057900"/>
          <a:ext cx="704850" cy="7524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3175">
              <a:solidFill>
                <a:srgbClr val="000000"/>
              </a:solidFill>
              <a:miter lim="800000"/>
              <a:headEnd/>
              <a:tailEnd/>
            </a14:hiddenLine>
          </a:ext>
        </a:extLst>
      </xdr:spPr>
    </xdr:sp>
    <xdr:clientData/>
  </xdr:twoCellAnchor>
  <xdr:twoCellAnchor>
    <xdr:from>
      <xdr:col>29</xdr:col>
      <xdr:colOff>0</xdr:colOff>
      <xdr:row>51</xdr:row>
      <xdr:rowOff>0</xdr:rowOff>
    </xdr:from>
    <xdr:to>
      <xdr:col>31</xdr:col>
      <xdr:colOff>0</xdr:colOff>
      <xdr:row>53</xdr:row>
      <xdr:rowOff>9525</xdr:rowOff>
    </xdr:to>
    <xdr:sp macro="" textlink="">
      <xdr:nvSpPr>
        <xdr:cNvPr id="547851" name="Oval 47">
          <a:extLst>
            <a:ext uri="{FF2B5EF4-FFF2-40B4-BE49-F238E27FC236}">
              <a16:creationId xmlns:a16="http://schemas.microsoft.com/office/drawing/2014/main" id="{46794B8A-5D6B-4126-9560-43132E08FB46}"/>
            </a:ext>
          </a:extLst>
        </xdr:cNvPr>
        <xdr:cNvSpPr>
          <a:spLocks noChangeArrowheads="1"/>
        </xdr:cNvSpPr>
      </xdr:nvSpPr>
      <xdr:spPr bwMode="auto">
        <a:xfrm>
          <a:off x="3314700" y="6315075"/>
          <a:ext cx="228600" cy="257175"/>
        </a:xfrm>
        <a:prstGeom prst="ellipse">
          <a:avLst/>
        </a:prstGeom>
        <a:solidFill>
          <a:srgbClr val="FFFFFF"/>
        </a:solidFill>
        <a:ln w="19050">
          <a:solidFill>
            <a:srgbClr val="000000"/>
          </a:solidFill>
          <a:prstDash val="dash"/>
          <a:round/>
          <a:headEnd/>
          <a:tailEnd/>
        </a:ln>
      </xdr:spPr>
    </xdr:sp>
    <xdr:clientData/>
  </xdr:twoCellAnchor>
  <xdr:twoCellAnchor>
    <xdr:from>
      <xdr:col>27</xdr:col>
      <xdr:colOff>0</xdr:colOff>
      <xdr:row>57</xdr:row>
      <xdr:rowOff>0</xdr:rowOff>
    </xdr:from>
    <xdr:to>
      <xdr:col>33</xdr:col>
      <xdr:colOff>0</xdr:colOff>
      <xdr:row>57</xdr:row>
      <xdr:rowOff>0</xdr:rowOff>
    </xdr:to>
    <xdr:sp macro="" textlink="">
      <xdr:nvSpPr>
        <xdr:cNvPr id="547852" name="Line 48">
          <a:extLst>
            <a:ext uri="{FF2B5EF4-FFF2-40B4-BE49-F238E27FC236}">
              <a16:creationId xmlns:a16="http://schemas.microsoft.com/office/drawing/2014/main" id="{0F55C444-B2DB-42A5-9B83-B53471FB76F9}"/>
            </a:ext>
          </a:extLst>
        </xdr:cNvPr>
        <xdr:cNvSpPr>
          <a:spLocks noChangeShapeType="1"/>
        </xdr:cNvSpPr>
      </xdr:nvSpPr>
      <xdr:spPr bwMode="auto">
        <a:xfrm>
          <a:off x="3086100" y="7058025"/>
          <a:ext cx="6858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49</xdr:row>
      <xdr:rowOff>0</xdr:rowOff>
    </xdr:from>
    <xdr:to>
      <xdr:col>35</xdr:col>
      <xdr:colOff>0</xdr:colOff>
      <xdr:row>55</xdr:row>
      <xdr:rowOff>9525</xdr:rowOff>
    </xdr:to>
    <xdr:sp macro="" textlink="">
      <xdr:nvSpPr>
        <xdr:cNvPr id="547853" name="Line 49">
          <a:extLst>
            <a:ext uri="{FF2B5EF4-FFF2-40B4-BE49-F238E27FC236}">
              <a16:creationId xmlns:a16="http://schemas.microsoft.com/office/drawing/2014/main" id="{916E5052-F4C7-4BDE-A0EB-A949B518327E}"/>
            </a:ext>
          </a:extLst>
        </xdr:cNvPr>
        <xdr:cNvSpPr>
          <a:spLocks noChangeShapeType="1"/>
        </xdr:cNvSpPr>
      </xdr:nvSpPr>
      <xdr:spPr bwMode="auto">
        <a:xfrm>
          <a:off x="4000500" y="6067425"/>
          <a:ext cx="0" cy="752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0</xdr:rowOff>
    </xdr:from>
    <xdr:to>
      <xdr:col>92</xdr:col>
      <xdr:colOff>0</xdr:colOff>
      <xdr:row>4</xdr:row>
      <xdr:rowOff>0</xdr:rowOff>
    </xdr:to>
    <xdr:sp macro="" textlink="">
      <xdr:nvSpPr>
        <xdr:cNvPr id="547854" name="Line 56">
          <a:extLst>
            <a:ext uri="{FF2B5EF4-FFF2-40B4-BE49-F238E27FC236}">
              <a16:creationId xmlns:a16="http://schemas.microsoft.com/office/drawing/2014/main" id="{5B343784-0CF2-4F14-945A-3F2E31A664A9}"/>
            </a:ext>
          </a:extLst>
        </xdr:cNvPr>
        <xdr:cNvSpPr>
          <a:spLocks noChangeShapeType="1"/>
        </xdr:cNvSpPr>
      </xdr:nvSpPr>
      <xdr:spPr bwMode="auto">
        <a:xfrm flipH="1" flipV="1">
          <a:off x="685800" y="495300"/>
          <a:ext cx="9829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9525</xdr:colOff>
      <xdr:row>21</xdr:row>
      <xdr:rowOff>19050</xdr:rowOff>
    </xdr:from>
    <xdr:to>
      <xdr:col>80</xdr:col>
      <xdr:colOff>0</xdr:colOff>
      <xdr:row>21</xdr:row>
      <xdr:rowOff>95250</xdr:rowOff>
    </xdr:to>
    <xdr:sp macro="" textlink="">
      <xdr:nvSpPr>
        <xdr:cNvPr id="547855" name="Rectangle 59" descr="40%">
          <a:extLst>
            <a:ext uri="{FF2B5EF4-FFF2-40B4-BE49-F238E27FC236}">
              <a16:creationId xmlns:a16="http://schemas.microsoft.com/office/drawing/2014/main" id="{C365A2C6-B446-4368-B210-AEAD8529BCB8}"/>
            </a:ext>
          </a:extLst>
        </xdr:cNvPr>
        <xdr:cNvSpPr>
          <a:spLocks noChangeArrowheads="1"/>
        </xdr:cNvSpPr>
      </xdr:nvSpPr>
      <xdr:spPr bwMode="auto">
        <a:xfrm>
          <a:off x="8696325" y="2619375"/>
          <a:ext cx="447675" cy="76200"/>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76</xdr:col>
      <xdr:colOff>9525</xdr:colOff>
      <xdr:row>22</xdr:row>
      <xdr:rowOff>19050</xdr:rowOff>
    </xdr:from>
    <xdr:to>
      <xdr:col>80</xdr:col>
      <xdr:colOff>0</xdr:colOff>
      <xdr:row>22</xdr:row>
      <xdr:rowOff>95250</xdr:rowOff>
    </xdr:to>
    <xdr:sp macro="" textlink="">
      <xdr:nvSpPr>
        <xdr:cNvPr id="547856" name="Rectangle 60" descr="20%">
          <a:extLst>
            <a:ext uri="{FF2B5EF4-FFF2-40B4-BE49-F238E27FC236}">
              <a16:creationId xmlns:a16="http://schemas.microsoft.com/office/drawing/2014/main" id="{AFF0E5EE-3054-4A95-B01D-C8560B76C9BA}"/>
            </a:ext>
          </a:extLst>
        </xdr:cNvPr>
        <xdr:cNvSpPr>
          <a:spLocks noChangeArrowheads="1"/>
        </xdr:cNvSpPr>
      </xdr:nvSpPr>
      <xdr:spPr bwMode="auto">
        <a:xfrm>
          <a:off x="8696325" y="2743200"/>
          <a:ext cx="447675" cy="762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8</xdr:col>
      <xdr:colOff>9525</xdr:colOff>
      <xdr:row>1</xdr:row>
      <xdr:rowOff>95250</xdr:rowOff>
    </xdr:from>
    <xdr:to>
      <xdr:col>22</xdr:col>
      <xdr:colOff>85725</xdr:colOff>
      <xdr:row>5</xdr:row>
      <xdr:rowOff>114300</xdr:rowOff>
    </xdr:to>
    <xdr:grpSp>
      <xdr:nvGrpSpPr>
        <xdr:cNvPr id="547857" name="Group 380">
          <a:extLst>
            <a:ext uri="{FF2B5EF4-FFF2-40B4-BE49-F238E27FC236}">
              <a16:creationId xmlns:a16="http://schemas.microsoft.com/office/drawing/2014/main" id="{BB0BDE5F-58F5-4C00-A8DA-782E4C1A2820}"/>
            </a:ext>
          </a:extLst>
        </xdr:cNvPr>
        <xdr:cNvGrpSpPr>
          <a:grpSpLocks/>
        </xdr:cNvGrpSpPr>
      </xdr:nvGrpSpPr>
      <xdr:grpSpPr bwMode="auto">
        <a:xfrm>
          <a:off x="910673" y="227772"/>
          <a:ext cx="1653209" cy="549137"/>
          <a:chOff x="121" y="32"/>
          <a:chExt cx="220" cy="68"/>
        </a:xfrm>
      </xdr:grpSpPr>
      <xdr:sp macro="" textlink="">
        <xdr:nvSpPr>
          <xdr:cNvPr id="547952" name="Line 22">
            <a:extLst>
              <a:ext uri="{FF2B5EF4-FFF2-40B4-BE49-F238E27FC236}">
                <a16:creationId xmlns:a16="http://schemas.microsoft.com/office/drawing/2014/main" id="{475BE9D5-C5F7-4699-BE19-40661146640F}"/>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7953" name="Rectangle 1" descr="40%">
            <a:extLst>
              <a:ext uri="{FF2B5EF4-FFF2-40B4-BE49-F238E27FC236}">
                <a16:creationId xmlns:a16="http://schemas.microsoft.com/office/drawing/2014/main" id="{440BC9F4-381F-44C4-BE69-E3DF88E89FDD}"/>
              </a:ext>
            </a:extLst>
          </xdr:cNvPr>
          <xdr:cNvSpPr>
            <a:spLocks noChangeArrowheads="1"/>
          </xdr:cNvSpPr>
        </xdr:nvSpPr>
        <xdr:spPr bwMode="auto">
          <a:xfrm>
            <a:off x="121" y="69"/>
            <a:ext cx="29" cy="31"/>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sp macro="" textlink="">
        <xdr:nvSpPr>
          <xdr:cNvPr id="547954" name="Rectangle 2" descr="40%">
            <a:extLst>
              <a:ext uri="{FF2B5EF4-FFF2-40B4-BE49-F238E27FC236}">
                <a16:creationId xmlns:a16="http://schemas.microsoft.com/office/drawing/2014/main" id="{07482CF7-5A45-4533-A755-D920E90F43D7}"/>
              </a:ext>
            </a:extLst>
          </xdr:cNvPr>
          <xdr:cNvSpPr>
            <a:spLocks noChangeArrowheads="1"/>
          </xdr:cNvSpPr>
        </xdr:nvSpPr>
        <xdr:spPr bwMode="auto">
          <a:xfrm>
            <a:off x="271" y="68"/>
            <a:ext cx="30" cy="32"/>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sp macro="" textlink="">
        <xdr:nvSpPr>
          <xdr:cNvPr id="547955" name="Line 11">
            <a:extLst>
              <a:ext uri="{FF2B5EF4-FFF2-40B4-BE49-F238E27FC236}">
                <a16:creationId xmlns:a16="http://schemas.microsoft.com/office/drawing/2014/main" id="{DB336DC6-CB58-4D48-A048-78E9F7AF4724}"/>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547956" name="Group 61">
            <a:extLst>
              <a:ext uri="{FF2B5EF4-FFF2-40B4-BE49-F238E27FC236}">
                <a16:creationId xmlns:a16="http://schemas.microsoft.com/office/drawing/2014/main" id="{78E2FD2B-2370-4750-A02F-E0ECB24DA1D0}"/>
              </a:ext>
            </a:extLst>
          </xdr:cNvPr>
          <xdr:cNvGrpSpPr>
            <a:grpSpLocks/>
          </xdr:cNvGrpSpPr>
        </xdr:nvGrpSpPr>
        <xdr:grpSpPr bwMode="auto">
          <a:xfrm>
            <a:off x="266" y="32"/>
            <a:ext cx="75" cy="36"/>
            <a:chOff x="193" y="31"/>
            <a:chExt cx="80" cy="33"/>
          </a:xfrm>
        </xdr:grpSpPr>
        <xdr:sp macro="" textlink="">
          <xdr:nvSpPr>
            <xdr:cNvPr id="547957" name="Line 62">
              <a:extLst>
                <a:ext uri="{FF2B5EF4-FFF2-40B4-BE49-F238E27FC236}">
                  <a16:creationId xmlns:a16="http://schemas.microsoft.com/office/drawing/2014/main" id="{A243C94C-DCF8-4CC5-A17B-117294207B9F}"/>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99" name="Oval 63">
              <a:extLst>
                <a:ext uri="{FF2B5EF4-FFF2-40B4-BE49-F238E27FC236}">
                  <a16:creationId xmlns:a16="http://schemas.microsoft.com/office/drawing/2014/main" id="{9D7E5F5D-192C-46F2-BD89-AD60C23878EC}"/>
                </a:ext>
              </a:extLst>
            </xdr:cNvPr>
            <xdr:cNvSpPr>
              <a:spLocks noChangeArrowheads="1"/>
            </xdr:cNvSpPr>
          </xdr:nvSpPr>
          <xdr:spPr bwMode="auto">
            <a:xfrm>
              <a:off x="242" y="31"/>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56</xdr:col>
      <xdr:colOff>0</xdr:colOff>
      <xdr:row>40</xdr:row>
      <xdr:rowOff>0</xdr:rowOff>
    </xdr:from>
    <xdr:to>
      <xdr:col>56</xdr:col>
      <xdr:colOff>0</xdr:colOff>
      <xdr:row>42</xdr:row>
      <xdr:rowOff>0</xdr:rowOff>
    </xdr:to>
    <xdr:sp macro="" textlink="">
      <xdr:nvSpPr>
        <xdr:cNvPr id="547858" name="Line 80">
          <a:extLst>
            <a:ext uri="{FF2B5EF4-FFF2-40B4-BE49-F238E27FC236}">
              <a16:creationId xmlns:a16="http://schemas.microsoft.com/office/drawing/2014/main" id="{6CF0178B-F842-4696-94ED-1F880FB9DD85}"/>
            </a:ext>
          </a:extLst>
        </xdr:cNvPr>
        <xdr:cNvSpPr>
          <a:spLocks noChangeShapeType="1"/>
        </xdr:cNvSpPr>
      </xdr:nvSpPr>
      <xdr:spPr bwMode="auto">
        <a:xfrm>
          <a:off x="6400800" y="4953000"/>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47</xdr:row>
      <xdr:rowOff>95250</xdr:rowOff>
    </xdr:from>
    <xdr:to>
      <xdr:col>29</xdr:col>
      <xdr:colOff>0</xdr:colOff>
      <xdr:row>52</xdr:row>
      <xdr:rowOff>0</xdr:rowOff>
    </xdr:to>
    <xdr:sp macro="" textlink="">
      <xdr:nvSpPr>
        <xdr:cNvPr id="547859" name="Line 81">
          <a:extLst>
            <a:ext uri="{FF2B5EF4-FFF2-40B4-BE49-F238E27FC236}">
              <a16:creationId xmlns:a16="http://schemas.microsoft.com/office/drawing/2014/main" id="{D14A09BE-B16B-478A-8BA7-27F7145F3BB6}"/>
            </a:ext>
          </a:extLst>
        </xdr:cNvPr>
        <xdr:cNvSpPr>
          <a:spLocks noChangeShapeType="1"/>
        </xdr:cNvSpPr>
      </xdr:nvSpPr>
      <xdr:spPr bwMode="auto">
        <a:xfrm>
          <a:off x="3314700" y="5915025"/>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47</xdr:row>
      <xdr:rowOff>95250</xdr:rowOff>
    </xdr:from>
    <xdr:to>
      <xdr:col>31</xdr:col>
      <xdr:colOff>0</xdr:colOff>
      <xdr:row>52</xdr:row>
      <xdr:rowOff>19050</xdr:rowOff>
    </xdr:to>
    <xdr:sp macro="" textlink="">
      <xdr:nvSpPr>
        <xdr:cNvPr id="547860" name="Line 82">
          <a:extLst>
            <a:ext uri="{FF2B5EF4-FFF2-40B4-BE49-F238E27FC236}">
              <a16:creationId xmlns:a16="http://schemas.microsoft.com/office/drawing/2014/main" id="{8F6AD0D8-E014-4A60-B271-8CADC0A42C9E}"/>
            </a:ext>
          </a:extLst>
        </xdr:cNvPr>
        <xdr:cNvSpPr>
          <a:spLocks noChangeShapeType="1"/>
        </xdr:cNvSpPr>
      </xdr:nvSpPr>
      <xdr:spPr bwMode="auto">
        <a:xfrm>
          <a:off x="3543300" y="5915025"/>
          <a:ext cx="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48</xdr:row>
      <xdr:rowOff>0</xdr:rowOff>
    </xdr:from>
    <xdr:to>
      <xdr:col>31</xdr:col>
      <xdr:colOff>0</xdr:colOff>
      <xdr:row>48</xdr:row>
      <xdr:rowOff>0</xdr:rowOff>
    </xdr:to>
    <xdr:sp macro="" textlink="">
      <xdr:nvSpPr>
        <xdr:cNvPr id="547861" name="Line 83">
          <a:extLst>
            <a:ext uri="{FF2B5EF4-FFF2-40B4-BE49-F238E27FC236}">
              <a16:creationId xmlns:a16="http://schemas.microsoft.com/office/drawing/2014/main" id="{0DD5EF28-D889-4FDC-A27C-D2C9B4191C34}"/>
            </a:ext>
          </a:extLst>
        </xdr:cNvPr>
        <xdr:cNvSpPr>
          <a:spLocks noChangeShapeType="1"/>
        </xdr:cNvSpPr>
      </xdr:nvSpPr>
      <xdr:spPr bwMode="auto">
        <a:xfrm>
          <a:off x="3314700" y="5943600"/>
          <a:ext cx="2286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65</xdr:col>
      <xdr:colOff>0</xdr:colOff>
      <xdr:row>8</xdr:row>
      <xdr:rowOff>9525</xdr:rowOff>
    </xdr:from>
    <xdr:to>
      <xdr:col>77</xdr:col>
      <xdr:colOff>9525</xdr:colOff>
      <xdr:row>8</xdr:row>
      <xdr:rowOff>9525</xdr:rowOff>
    </xdr:to>
    <xdr:sp macro="" textlink="">
      <xdr:nvSpPr>
        <xdr:cNvPr id="547862" name="Line 196">
          <a:extLst>
            <a:ext uri="{FF2B5EF4-FFF2-40B4-BE49-F238E27FC236}">
              <a16:creationId xmlns:a16="http://schemas.microsoft.com/office/drawing/2014/main" id="{93DBEF1F-EBE8-45A9-BCDE-D7B459DF4C8C}"/>
            </a:ext>
          </a:extLst>
        </xdr:cNvPr>
        <xdr:cNvSpPr>
          <a:spLocks noChangeShapeType="1"/>
        </xdr:cNvSpPr>
      </xdr:nvSpPr>
      <xdr:spPr bwMode="auto">
        <a:xfrm flipV="1">
          <a:off x="7429500" y="1000125"/>
          <a:ext cx="13811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7</xdr:row>
      <xdr:rowOff>123825</xdr:rowOff>
    </xdr:from>
    <xdr:to>
      <xdr:col>65</xdr:col>
      <xdr:colOff>0</xdr:colOff>
      <xdr:row>38</xdr:row>
      <xdr:rowOff>9525</xdr:rowOff>
    </xdr:to>
    <xdr:sp macro="" textlink="">
      <xdr:nvSpPr>
        <xdr:cNvPr id="547863" name="Line 224">
          <a:extLst>
            <a:ext uri="{FF2B5EF4-FFF2-40B4-BE49-F238E27FC236}">
              <a16:creationId xmlns:a16="http://schemas.microsoft.com/office/drawing/2014/main" id="{46885751-2735-4D42-9CCE-40DD83F2A7FE}"/>
            </a:ext>
          </a:extLst>
        </xdr:cNvPr>
        <xdr:cNvSpPr>
          <a:spLocks noChangeShapeType="1"/>
        </xdr:cNvSpPr>
      </xdr:nvSpPr>
      <xdr:spPr bwMode="auto">
        <a:xfrm flipV="1">
          <a:off x="7429500" y="990600"/>
          <a:ext cx="0" cy="372427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104775</xdr:colOff>
      <xdr:row>11</xdr:row>
      <xdr:rowOff>38100</xdr:rowOff>
    </xdr:from>
    <xdr:to>
      <xdr:col>79</xdr:col>
      <xdr:colOff>104775</xdr:colOff>
      <xdr:row>13</xdr:row>
      <xdr:rowOff>36215</xdr:rowOff>
    </xdr:to>
    <xdr:sp macro="" textlink="">
      <xdr:nvSpPr>
        <xdr:cNvPr id="14572" name="Oval 236">
          <a:extLst>
            <a:ext uri="{FF2B5EF4-FFF2-40B4-BE49-F238E27FC236}">
              <a16:creationId xmlns:a16="http://schemas.microsoft.com/office/drawing/2014/main" id="{12A7B97B-1686-4D31-9D73-38071A287B7F}"/>
            </a:ext>
          </a:extLst>
        </xdr:cNvPr>
        <xdr:cNvSpPr>
          <a:spLocks noChangeArrowheads="1"/>
        </xdr:cNvSpPr>
      </xdr:nvSpPr>
      <xdr:spPr bwMode="auto">
        <a:xfrm>
          <a:off x="8905875" y="1435100"/>
          <a:ext cx="228600" cy="24447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
          </a:r>
        </a:p>
      </xdr:txBody>
    </xdr:sp>
    <xdr:clientData/>
  </xdr:twoCellAnchor>
  <xdr:twoCellAnchor>
    <xdr:from>
      <xdr:col>75</xdr:col>
      <xdr:colOff>66675</xdr:colOff>
      <xdr:row>8</xdr:row>
      <xdr:rowOff>38100</xdr:rowOff>
    </xdr:from>
    <xdr:to>
      <xdr:col>78</xdr:col>
      <xdr:colOff>28575</xdr:colOff>
      <xdr:row>11</xdr:row>
      <xdr:rowOff>66675</xdr:rowOff>
    </xdr:to>
    <xdr:sp macro="" textlink="">
      <xdr:nvSpPr>
        <xdr:cNvPr id="547865" name="Line 237">
          <a:extLst>
            <a:ext uri="{FF2B5EF4-FFF2-40B4-BE49-F238E27FC236}">
              <a16:creationId xmlns:a16="http://schemas.microsoft.com/office/drawing/2014/main" id="{AE61F94A-30C7-4957-B688-ACAF60189818}"/>
            </a:ext>
          </a:extLst>
        </xdr:cNvPr>
        <xdr:cNvSpPr>
          <a:spLocks noChangeShapeType="1"/>
        </xdr:cNvSpPr>
      </xdr:nvSpPr>
      <xdr:spPr bwMode="auto">
        <a:xfrm flipH="1" flipV="1">
          <a:off x="8639175" y="1028700"/>
          <a:ext cx="3048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9525</xdr:colOff>
      <xdr:row>38</xdr:row>
      <xdr:rowOff>9525</xdr:rowOff>
    </xdr:from>
    <xdr:to>
      <xdr:col>65</xdr:col>
      <xdr:colOff>0</xdr:colOff>
      <xdr:row>41</xdr:row>
      <xdr:rowOff>0</xdr:rowOff>
    </xdr:to>
    <xdr:sp macro="" textlink="">
      <xdr:nvSpPr>
        <xdr:cNvPr id="547866" name="Arc 248">
          <a:extLst>
            <a:ext uri="{FF2B5EF4-FFF2-40B4-BE49-F238E27FC236}">
              <a16:creationId xmlns:a16="http://schemas.microsoft.com/office/drawing/2014/main" id="{0E1E6942-1FC8-41EB-A3CC-CA9B36AE81ED}"/>
            </a:ext>
          </a:extLst>
        </xdr:cNvPr>
        <xdr:cNvSpPr>
          <a:spLocks/>
        </xdr:cNvSpPr>
      </xdr:nvSpPr>
      <xdr:spPr bwMode="auto">
        <a:xfrm flipV="1">
          <a:off x="7096125" y="4714875"/>
          <a:ext cx="333375" cy="3619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0</xdr:colOff>
      <xdr:row>40</xdr:row>
      <xdr:rowOff>114300</xdr:rowOff>
    </xdr:from>
    <xdr:to>
      <xdr:col>62</xdr:col>
      <xdr:colOff>9525</xdr:colOff>
      <xdr:row>41</xdr:row>
      <xdr:rowOff>0</xdr:rowOff>
    </xdr:to>
    <xdr:sp macro="" textlink="">
      <xdr:nvSpPr>
        <xdr:cNvPr id="547867" name="Line 249">
          <a:extLst>
            <a:ext uri="{FF2B5EF4-FFF2-40B4-BE49-F238E27FC236}">
              <a16:creationId xmlns:a16="http://schemas.microsoft.com/office/drawing/2014/main" id="{CDE96391-04B7-4643-87FB-C7A8EFBA5BC7}"/>
            </a:ext>
          </a:extLst>
        </xdr:cNvPr>
        <xdr:cNvSpPr>
          <a:spLocks noChangeShapeType="1"/>
        </xdr:cNvSpPr>
      </xdr:nvSpPr>
      <xdr:spPr bwMode="auto">
        <a:xfrm flipH="1" flipV="1">
          <a:off x="5943600" y="5067300"/>
          <a:ext cx="1152525"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xdr:row>
      <xdr:rowOff>95250</xdr:rowOff>
    </xdr:from>
    <xdr:to>
      <xdr:col>73</xdr:col>
      <xdr:colOff>57150</xdr:colOff>
      <xdr:row>5</xdr:row>
      <xdr:rowOff>114300</xdr:rowOff>
    </xdr:to>
    <xdr:grpSp>
      <xdr:nvGrpSpPr>
        <xdr:cNvPr id="547868" name="Group 392">
          <a:extLst>
            <a:ext uri="{FF2B5EF4-FFF2-40B4-BE49-F238E27FC236}">
              <a16:creationId xmlns:a16="http://schemas.microsoft.com/office/drawing/2014/main" id="{C5977229-2AF6-4D16-B754-42F8E05750EB}"/>
            </a:ext>
          </a:extLst>
        </xdr:cNvPr>
        <xdr:cNvGrpSpPr>
          <a:grpSpLocks/>
        </xdr:cNvGrpSpPr>
      </xdr:nvGrpSpPr>
      <xdr:grpSpPr bwMode="auto">
        <a:xfrm>
          <a:off x="6645965" y="227772"/>
          <a:ext cx="1634159" cy="549137"/>
          <a:chOff x="121" y="32"/>
          <a:chExt cx="220" cy="68"/>
        </a:xfrm>
      </xdr:grpSpPr>
      <xdr:sp macro="" textlink="">
        <xdr:nvSpPr>
          <xdr:cNvPr id="547945" name="Line 393">
            <a:extLst>
              <a:ext uri="{FF2B5EF4-FFF2-40B4-BE49-F238E27FC236}">
                <a16:creationId xmlns:a16="http://schemas.microsoft.com/office/drawing/2014/main" id="{E991AD72-57C1-43BA-8E06-1E3C35836E26}"/>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7946" name="Rectangle 394" descr="40%">
            <a:extLst>
              <a:ext uri="{FF2B5EF4-FFF2-40B4-BE49-F238E27FC236}">
                <a16:creationId xmlns:a16="http://schemas.microsoft.com/office/drawing/2014/main" id="{2BE4A819-4715-4BD9-9E84-22DE87757EB9}"/>
              </a:ext>
            </a:extLst>
          </xdr:cNvPr>
          <xdr:cNvSpPr>
            <a:spLocks noChangeArrowheads="1"/>
          </xdr:cNvSpPr>
        </xdr:nvSpPr>
        <xdr:spPr bwMode="auto">
          <a:xfrm>
            <a:off x="121" y="69"/>
            <a:ext cx="29" cy="31"/>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sp macro="" textlink="">
        <xdr:nvSpPr>
          <xdr:cNvPr id="547947" name="Rectangle 395" descr="40%">
            <a:extLst>
              <a:ext uri="{FF2B5EF4-FFF2-40B4-BE49-F238E27FC236}">
                <a16:creationId xmlns:a16="http://schemas.microsoft.com/office/drawing/2014/main" id="{F8FD0FC7-376F-47BB-A9D0-0C18B4EB1ADF}"/>
              </a:ext>
            </a:extLst>
          </xdr:cNvPr>
          <xdr:cNvSpPr>
            <a:spLocks noChangeArrowheads="1"/>
          </xdr:cNvSpPr>
        </xdr:nvSpPr>
        <xdr:spPr bwMode="auto">
          <a:xfrm>
            <a:off x="271" y="68"/>
            <a:ext cx="30" cy="32"/>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sp macro="" textlink="">
        <xdr:nvSpPr>
          <xdr:cNvPr id="547948" name="Line 396">
            <a:extLst>
              <a:ext uri="{FF2B5EF4-FFF2-40B4-BE49-F238E27FC236}">
                <a16:creationId xmlns:a16="http://schemas.microsoft.com/office/drawing/2014/main" id="{8476F578-F9C3-4B6D-883A-8A31653B7DF1}"/>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547949" name="Group 397">
            <a:extLst>
              <a:ext uri="{FF2B5EF4-FFF2-40B4-BE49-F238E27FC236}">
                <a16:creationId xmlns:a16="http://schemas.microsoft.com/office/drawing/2014/main" id="{9DADA1D5-76A1-4F57-83B2-FD060A606636}"/>
              </a:ext>
            </a:extLst>
          </xdr:cNvPr>
          <xdr:cNvGrpSpPr>
            <a:grpSpLocks/>
          </xdr:cNvGrpSpPr>
        </xdr:nvGrpSpPr>
        <xdr:grpSpPr bwMode="auto">
          <a:xfrm>
            <a:off x="266" y="32"/>
            <a:ext cx="75" cy="36"/>
            <a:chOff x="193" y="31"/>
            <a:chExt cx="80" cy="33"/>
          </a:xfrm>
        </xdr:grpSpPr>
        <xdr:sp macro="" textlink="">
          <xdr:nvSpPr>
            <xdr:cNvPr id="547950" name="Line 398">
              <a:extLst>
                <a:ext uri="{FF2B5EF4-FFF2-40B4-BE49-F238E27FC236}">
                  <a16:creationId xmlns:a16="http://schemas.microsoft.com/office/drawing/2014/main" id="{27A5D628-4033-4F42-A2BC-6CF952D1D019}"/>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35" name="Oval 399">
              <a:extLst>
                <a:ext uri="{FF2B5EF4-FFF2-40B4-BE49-F238E27FC236}">
                  <a16:creationId xmlns:a16="http://schemas.microsoft.com/office/drawing/2014/main" id="{E608B7C2-A355-4AEF-BC59-97D4D5DDC983}"/>
                </a:ext>
              </a:extLst>
            </xdr:cNvPr>
            <xdr:cNvSpPr>
              <a:spLocks noChangeArrowheads="1"/>
            </xdr:cNvSpPr>
          </xdr:nvSpPr>
          <xdr:spPr bwMode="auto">
            <a:xfrm>
              <a:off x="242" y="31"/>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5</xdr:col>
      <xdr:colOff>0</xdr:colOff>
      <xdr:row>0</xdr:row>
      <xdr:rowOff>38100</xdr:rowOff>
    </xdr:from>
    <xdr:to>
      <xdr:col>15</xdr:col>
      <xdr:colOff>38100</xdr:colOff>
      <xdr:row>5</xdr:row>
      <xdr:rowOff>57150</xdr:rowOff>
    </xdr:to>
    <xdr:grpSp>
      <xdr:nvGrpSpPr>
        <xdr:cNvPr id="547869" name="Group 504">
          <a:extLst>
            <a:ext uri="{FF2B5EF4-FFF2-40B4-BE49-F238E27FC236}">
              <a16:creationId xmlns:a16="http://schemas.microsoft.com/office/drawing/2014/main" id="{B5D59B98-1C8B-401F-BD55-3D2117A7B961}"/>
            </a:ext>
          </a:extLst>
        </xdr:cNvPr>
        <xdr:cNvGrpSpPr>
          <a:grpSpLocks/>
        </xdr:cNvGrpSpPr>
      </xdr:nvGrpSpPr>
      <xdr:grpSpPr bwMode="auto">
        <a:xfrm>
          <a:off x="563217" y="38100"/>
          <a:ext cx="1164535" cy="681659"/>
          <a:chOff x="510" y="177"/>
          <a:chExt cx="155" cy="88"/>
        </a:xfrm>
      </xdr:grpSpPr>
      <xdr:sp macro="" textlink="">
        <xdr:nvSpPr>
          <xdr:cNvPr id="547940" name="Line 458">
            <a:extLst>
              <a:ext uri="{FF2B5EF4-FFF2-40B4-BE49-F238E27FC236}">
                <a16:creationId xmlns:a16="http://schemas.microsoft.com/office/drawing/2014/main" id="{22335707-77F4-48A7-AF1A-822BE93BDAB2}"/>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95" name="Oval 459">
            <a:extLst>
              <a:ext uri="{FF2B5EF4-FFF2-40B4-BE49-F238E27FC236}">
                <a16:creationId xmlns:a16="http://schemas.microsoft.com/office/drawing/2014/main" id="{94825632-7FA7-402E-8149-B0937F52C9F0}"/>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547942" name="Line 461">
            <a:extLst>
              <a:ext uri="{FF2B5EF4-FFF2-40B4-BE49-F238E27FC236}">
                <a16:creationId xmlns:a16="http://schemas.microsoft.com/office/drawing/2014/main" id="{D2DC7FFE-716C-426C-8680-0FD2E0B6662F}"/>
              </a:ext>
            </a:extLst>
          </xdr:cNvPr>
          <xdr:cNvSpPr>
            <a:spLocks noChangeShapeType="1"/>
          </xdr:cNvSpPr>
        </xdr:nvSpPr>
        <xdr:spPr bwMode="auto">
          <a:xfrm>
            <a:off x="624"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43" name="Line 462">
            <a:extLst>
              <a:ext uri="{FF2B5EF4-FFF2-40B4-BE49-F238E27FC236}">
                <a16:creationId xmlns:a16="http://schemas.microsoft.com/office/drawing/2014/main" id="{AC51DF47-B83A-46D2-B68C-0F7F8E3B844F}"/>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44" name="Line 463">
            <a:extLst>
              <a:ext uri="{FF2B5EF4-FFF2-40B4-BE49-F238E27FC236}">
                <a16:creationId xmlns:a16="http://schemas.microsoft.com/office/drawing/2014/main" id="{3986C298-B357-46ED-BDAC-1886ECE4BB97}"/>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104775</xdr:colOff>
      <xdr:row>34</xdr:row>
      <xdr:rowOff>9525</xdr:rowOff>
    </xdr:from>
    <xdr:to>
      <xdr:col>62</xdr:col>
      <xdr:colOff>9525</xdr:colOff>
      <xdr:row>46</xdr:row>
      <xdr:rowOff>9525</xdr:rowOff>
    </xdr:to>
    <xdr:grpSp>
      <xdr:nvGrpSpPr>
        <xdr:cNvPr id="547870" name="Group 469">
          <a:extLst>
            <a:ext uri="{FF2B5EF4-FFF2-40B4-BE49-F238E27FC236}">
              <a16:creationId xmlns:a16="http://schemas.microsoft.com/office/drawing/2014/main" id="{6BBD48C4-B73B-4CBC-BB20-9D9F270D6736}"/>
            </a:ext>
          </a:extLst>
        </xdr:cNvPr>
        <xdr:cNvGrpSpPr>
          <a:grpSpLocks/>
        </xdr:cNvGrpSpPr>
      </xdr:nvGrpSpPr>
      <xdr:grpSpPr bwMode="auto">
        <a:xfrm>
          <a:off x="1907071" y="4515264"/>
          <a:ext cx="5086350" cy="1590261"/>
          <a:chOff x="254" y="579"/>
          <a:chExt cx="677" cy="204"/>
        </a:xfrm>
      </xdr:grpSpPr>
      <xdr:sp macro="" textlink="">
        <xdr:nvSpPr>
          <xdr:cNvPr id="547921" name="Line 12">
            <a:extLst>
              <a:ext uri="{FF2B5EF4-FFF2-40B4-BE49-F238E27FC236}">
                <a16:creationId xmlns:a16="http://schemas.microsoft.com/office/drawing/2014/main" id="{E5A214C4-3064-4FB8-8BA2-B52AB3946A57}"/>
              </a:ext>
            </a:extLst>
          </xdr:cNvPr>
          <xdr:cNvSpPr>
            <a:spLocks noChangeShapeType="1"/>
          </xdr:cNvSpPr>
        </xdr:nvSpPr>
        <xdr:spPr bwMode="auto">
          <a:xfrm flipV="1">
            <a:off x="345" y="782"/>
            <a:ext cx="494" cy="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7922" name="Line 13">
            <a:extLst>
              <a:ext uri="{FF2B5EF4-FFF2-40B4-BE49-F238E27FC236}">
                <a16:creationId xmlns:a16="http://schemas.microsoft.com/office/drawing/2014/main" id="{1ACE4664-6636-484A-A0EB-9D511ADE1751}"/>
              </a:ext>
            </a:extLst>
          </xdr:cNvPr>
          <xdr:cNvSpPr>
            <a:spLocks noChangeShapeType="1"/>
          </xdr:cNvSpPr>
        </xdr:nvSpPr>
        <xdr:spPr bwMode="auto">
          <a:xfrm>
            <a:off x="254" y="782"/>
            <a:ext cx="9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7923" name="Line 14">
            <a:extLst>
              <a:ext uri="{FF2B5EF4-FFF2-40B4-BE49-F238E27FC236}">
                <a16:creationId xmlns:a16="http://schemas.microsoft.com/office/drawing/2014/main" id="{9DB4B167-3723-4876-9343-1A89A41E79D5}"/>
              </a:ext>
            </a:extLst>
          </xdr:cNvPr>
          <xdr:cNvSpPr>
            <a:spLocks noChangeShapeType="1"/>
          </xdr:cNvSpPr>
        </xdr:nvSpPr>
        <xdr:spPr bwMode="auto">
          <a:xfrm>
            <a:off x="300" y="629"/>
            <a:ext cx="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7924" name="Line 16">
            <a:extLst>
              <a:ext uri="{FF2B5EF4-FFF2-40B4-BE49-F238E27FC236}">
                <a16:creationId xmlns:a16="http://schemas.microsoft.com/office/drawing/2014/main" id="{BF455D29-8551-4D02-92FE-6EC24D5731F9}"/>
              </a:ext>
            </a:extLst>
          </xdr:cNvPr>
          <xdr:cNvSpPr>
            <a:spLocks noChangeShapeType="1"/>
          </xdr:cNvSpPr>
        </xdr:nvSpPr>
        <xdr:spPr bwMode="auto">
          <a:xfrm>
            <a:off x="839" y="782"/>
            <a:ext cx="9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7925" name="Line 35">
            <a:extLst>
              <a:ext uri="{FF2B5EF4-FFF2-40B4-BE49-F238E27FC236}">
                <a16:creationId xmlns:a16="http://schemas.microsoft.com/office/drawing/2014/main" id="{0D35784D-2498-42F9-9987-2281812ECA22}"/>
              </a:ext>
            </a:extLst>
          </xdr:cNvPr>
          <xdr:cNvSpPr>
            <a:spLocks noChangeShapeType="1"/>
          </xdr:cNvSpPr>
        </xdr:nvSpPr>
        <xdr:spPr bwMode="auto">
          <a:xfrm>
            <a:off x="254" y="680"/>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26" name="Line 36">
            <a:extLst>
              <a:ext uri="{FF2B5EF4-FFF2-40B4-BE49-F238E27FC236}">
                <a16:creationId xmlns:a16="http://schemas.microsoft.com/office/drawing/2014/main" id="{28410BC2-1F59-4356-ADA7-759542F704AE}"/>
              </a:ext>
            </a:extLst>
          </xdr:cNvPr>
          <xdr:cNvSpPr>
            <a:spLocks noChangeShapeType="1"/>
          </xdr:cNvSpPr>
        </xdr:nvSpPr>
        <xdr:spPr bwMode="auto">
          <a:xfrm>
            <a:off x="841" y="714"/>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27" name="Line 37">
            <a:extLst>
              <a:ext uri="{FF2B5EF4-FFF2-40B4-BE49-F238E27FC236}">
                <a16:creationId xmlns:a16="http://schemas.microsoft.com/office/drawing/2014/main" id="{6DD3FA76-A4D9-455E-BB9E-86BE90B51F76}"/>
              </a:ext>
            </a:extLst>
          </xdr:cNvPr>
          <xdr:cNvSpPr>
            <a:spLocks noChangeShapeType="1"/>
          </xdr:cNvSpPr>
        </xdr:nvSpPr>
        <xdr:spPr bwMode="auto">
          <a:xfrm>
            <a:off x="254" y="714"/>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28" name="Line 38">
            <a:extLst>
              <a:ext uri="{FF2B5EF4-FFF2-40B4-BE49-F238E27FC236}">
                <a16:creationId xmlns:a16="http://schemas.microsoft.com/office/drawing/2014/main" id="{F3B52F80-9AE8-4244-8F70-9D87998E32F4}"/>
              </a:ext>
            </a:extLst>
          </xdr:cNvPr>
          <xdr:cNvSpPr>
            <a:spLocks noChangeShapeType="1"/>
          </xdr:cNvSpPr>
        </xdr:nvSpPr>
        <xdr:spPr bwMode="auto">
          <a:xfrm>
            <a:off x="840" y="681"/>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29" name="Line 43">
            <a:extLst>
              <a:ext uri="{FF2B5EF4-FFF2-40B4-BE49-F238E27FC236}">
                <a16:creationId xmlns:a16="http://schemas.microsoft.com/office/drawing/2014/main" id="{7FA3FC0A-0611-4E0B-B71E-53215D1372A5}"/>
              </a:ext>
            </a:extLst>
          </xdr:cNvPr>
          <xdr:cNvSpPr>
            <a:spLocks noChangeShapeType="1"/>
          </xdr:cNvSpPr>
        </xdr:nvSpPr>
        <xdr:spPr bwMode="auto">
          <a:xfrm>
            <a:off x="345" y="681"/>
            <a:ext cx="495"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47930" name="Line 44">
            <a:extLst>
              <a:ext uri="{FF2B5EF4-FFF2-40B4-BE49-F238E27FC236}">
                <a16:creationId xmlns:a16="http://schemas.microsoft.com/office/drawing/2014/main" id="{EC0DE9DE-243E-4890-B64B-5AE019FCB29E}"/>
              </a:ext>
            </a:extLst>
          </xdr:cNvPr>
          <xdr:cNvSpPr>
            <a:spLocks noChangeShapeType="1"/>
          </xdr:cNvSpPr>
        </xdr:nvSpPr>
        <xdr:spPr bwMode="auto">
          <a:xfrm>
            <a:off x="344" y="714"/>
            <a:ext cx="495"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47931" name="Line 73">
            <a:extLst>
              <a:ext uri="{FF2B5EF4-FFF2-40B4-BE49-F238E27FC236}">
                <a16:creationId xmlns:a16="http://schemas.microsoft.com/office/drawing/2014/main" id="{C4D067FD-1A82-40BD-979D-1CBB45D55FAF}"/>
              </a:ext>
            </a:extLst>
          </xdr:cNvPr>
          <xdr:cNvSpPr>
            <a:spLocks noChangeShapeType="1"/>
          </xdr:cNvSpPr>
        </xdr:nvSpPr>
        <xdr:spPr bwMode="auto">
          <a:xfrm>
            <a:off x="255" y="680"/>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10" name="Oval 74">
            <a:extLst>
              <a:ext uri="{FF2B5EF4-FFF2-40B4-BE49-F238E27FC236}">
                <a16:creationId xmlns:a16="http://schemas.microsoft.com/office/drawing/2014/main" id="{B1B5EA73-06B3-4C22-9D9C-7AA5FB92B7AA}"/>
              </a:ext>
            </a:extLst>
          </xdr:cNvPr>
          <xdr:cNvSpPr>
            <a:spLocks noChangeArrowheads="1"/>
          </xdr:cNvSpPr>
        </xdr:nvSpPr>
        <xdr:spPr bwMode="auto">
          <a:xfrm>
            <a:off x="531" y="57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a:t>
            </a:r>
          </a:p>
        </xdr:txBody>
      </xdr:sp>
      <xdr:sp macro="" textlink="">
        <xdr:nvSpPr>
          <xdr:cNvPr id="547933" name="Line 79">
            <a:extLst>
              <a:ext uri="{FF2B5EF4-FFF2-40B4-BE49-F238E27FC236}">
                <a16:creationId xmlns:a16="http://schemas.microsoft.com/office/drawing/2014/main" id="{9281012C-753B-4F8B-B516-A795CAB0489A}"/>
              </a:ext>
            </a:extLst>
          </xdr:cNvPr>
          <xdr:cNvSpPr>
            <a:spLocks noChangeShapeType="1"/>
          </xdr:cNvSpPr>
        </xdr:nvSpPr>
        <xdr:spPr bwMode="auto">
          <a:xfrm>
            <a:off x="345" y="678"/>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34" name="Line 245">
            <a:extLst>
              <a:ext uri="{FF2B5EF4-FFF2-40B4-BE49-F238E27FC236}">
                <a16:creationId xmlns:a16="http://schemas.microsoft.com/office/drawing/2014/main" id="{FD6C6496-DDEE-4A68-AE28-2B183E80FACC}"/>
              </a:ext>
            </a:extLst>
          </xdr:cNvPr>
          <xdr:cNvSpPr>
            <a:spLocks noChangeShapeType="1"/>
          </xdr:cNvSpPr>
        </xdr:nvSpPr>
        <xdr:spPr bwMode="auto">
          <a:xfrm>
            <a:off x="931" y="680"/>
            <a:ext cx="0"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35" name="Rectangle 259" descr="20%">
            <a:extLst>
              <a:ext uri="{FF2B5EF4-FFF2-40B4-BE49-F238E27FC236}">
                <a16:creationId xmlns:a16="http://schemas.microsoft.com/office/drawing/2014/main" id="{90C67B8B-EB4E-4F95-907D-A1EF158F7B9F}"/>
              </a:ext>
            </a:extLst>
          </xdr:cNvPr>
          <xdr:cNvSpPr>
            <a:spLocks noChangeArrowheads="1"/>
          </xdr:cNvSpPr>
        </xdr:nvSpPr>
        <xdr:spPr bwMode="auto">
          <a:xfrm>
            <a:off x="301" y="646"/>
            <a:ext cx="585" cy="34"/>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3175">
                <a:solidFill>
                  <a:srgbClr val="000000"/>
                </a:solidFill>
                <a:miter lim="800000"/>
                <a:headEnd/>
                <a:tailEnd/>
              </a14:hiddenLine>
            </a:ext>
          </a:extLst>
        </xdr:spPr>
      </xdr:sp>
      <xdr:sp macro="" textlink="">
        <xdr:nvSpPr>
          <xdr:cNvPr id="547936" name="Rectangle 260" descr="20%">
            <a:extLst>
              <a:ext uri="{FF2B5EF4-FFF2-40B4-BE49-F238E27FC236}">
                <a16:creationId xmlns:a16="http://schemas.microsoft.com/office/drawing/2014/main" id="{07302C8F-D855-41C9-8D26-8B0B31A7530A}"/>
              </a:ext>
            </a:extLst>
          </xdr:cNvPr>
          <xdr:cNvSpPr>
            <a:spLocks noChangeArrowheads="1"/>
          </xdr:cNvSpPr>
        </xdr:nvSpPr>
        <xdr:spPr bwMode="auto">
          <a:xfrm>
            <a:off x="301" y="718"/>
            <a:ext cx="585" cy="34"/>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3175">
                <a:solidFill>
                  <a:srgbClr val="000000"/>
                </a:solidFill>
                <a:miter lim="800000"/>
                <a:headEnd/>
                <a:tailEnd/>
              </a14:hiddenLine>
            </a:ext>
          </a:extLst>
        </xdr:spPr>
      </xdr:sp>
      <xdr:sp macro="" textlink="">
        <xdr:nvSpPr>
          <xdr:cNvPr id="547937" name="Line 45">
            <a:extLst>
              <a:ext uri="{FF2B5EF4-FFF2-40B4-BE49-F238E27FC236}">
                <a16:creationId xmlns:a16="http://schemas.microsoft.com/office/drawing/2014/main" id="{453F889E-AE91-4BB2-81D0-03BE3AD0C7CE}"/>
              </a:ext>
            </a:extLst>
          </xdr:cNvPr>
          <xdr:cNvSpPr>
            <a:spLocks noChangeShapeType="1"/>
          </xdr:cNvSpPr>
        </xdr:nvSpPr>
        <xdr:spPr bwMode="auto">
          <a:xfrm flipH="1">
            <a:off x="644" y="632"/>
            <a:ext cx="1" cy="1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38" name="Line 75">
            <a:extLst>
              <a:ext uri="{FF2B5EF4-FFF2-40B4-BE49-F238E27FC236}">
                <a16:creationId xmlns:a16="http://schemas.microsoft.com/office/drawing/2014/main" id="{086BDECE-8EE6-4E01-8C1A-66202CE8D3C6}"/>
              </a:ext>
            </a:extLst>
          </xdr:cNvPr>
          <xdr:cNvSpPr>
            <a:spLocks noChangeShapeType="1"/>
          </xdr:cNvSpPr>
        </xdr:nvSpPr>
        <xdr:spPr bwMode="auto">
          <a:xfrm flipH="1">
            <a:off x="514" y="608"/>
            <a:ext cx="25" cy="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39" name="Line 468">
            <a:extLst>
              <a:ext uri="{FF2B5EF4-FFF2-40B4-BE49-F238E27FC236}">
                <a16:creationId xmlns:a16="http://schemas.microsoft.com/office/drawing/2014/main" id="{7F619E2D-2E00-4656-B33F-093B8A6CCAA6}"/>
              </a:ext>
            </a:extLst>
          </xdr:cNvPr>
          <xdr:cNvSpPr>
            <a:spLocks noChangeShapeType="1"/>
          </xdr:cNvSpPr>
        </xdr:nvSpPr>
        <xdr:spPr bwMode="auto">
          <a:xfrm>
            <a:off x="840" y="629"/>
            <a:ext cx="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xdr:from>
      <xdr:col>11</xdr:col>
      <xdr:colOff>95250</xdr:colOff>
      <xdr:row>5</xdr:row>
      <xdr:rowOff>19050</xdr:rowOff>
    </xdr:from>
    <xdr:to>
      <xdr:col>21</xdr:col>
      <xdr:colOff>76200</xdr:colOff>
      <xdr:row>38</xdr:row>
      <xdr:rowOff>9525</xdr:rowOff>
    </xdr:to>
    <xdr:grpSp>
      <xdr:nvGrpSpPr>
        <xdr:cNvPr id="547871" name="Group 505">
          <a:extLst>
            <a:ext uri="{FF2B5EF4-FFF2-40B4-BE49-F238E27FC236}">
              <a16:creationId xmlns:a16="http://schemas.microsoft.com/office/drawing/2014/main" id="{53C90B1E-E3D1-4A62-88D3-A233314A5D14}"/>
            </a:ext>
          </a:extLst>
        </xdr:cNvPr>
        <xdr:cNvGrpSpPr>
          <a:grpSpLocks/>
        </xdr:cNvGrpSpPr>
      </xdr:nvGrpSpPr>
      <xdr:grpSpPr bwMode="auto">
        <a:xfrm>
          <a:off x="1334328" y="681659"/>
          <a:ext cx="1107385" cy="4363692"/>
          <a:chOff x="447" y="101"/>
          <a:chExt cx="147" cy="545"/>
        </a:xfrm>
      </xdr:grpSpPr>
      <xdr:sp macro="" textlink="">
        <xdr:nvSpPr>
          <xdr:cNvPr id="547912" name="Line 506">
            <a:extLst>
              <a:ext uri="{FF2B5EF4-FFF2-40B4-BE49-F238E27FC236}">
                <a16:creationId xmlns:a16="http://schemas.microsoft.com/office/drawing/2014/main" id="{E334F47B-72AB-4D8D-AA36-9628B45388DB}"/>
              </a:ext>
            </a:extLst>
          </xdr:cNvPr>
          <xdr:cNvSpPr>
            <a:spLocks noChangeShapeType="1"/>
          </xdr:cNvSpPr>
        </xdr:nvSpPr>
        <xdr:spPr bwMode="auto">
          <a:xfrm flipV="1">
            <a:off x="493" y="240"/>
            <a:ext cx="7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43" name="Oval 507">
            <a:extLst>
              <a:ext uri="{FF2B5EF4-FFF2-40B4-BE49-F238E27FC236}">
                <a16:creationId xmlns:a16="http://schemas.microsoft.com/office/drawing/2014/main" id="{8FB3293D-11E6-4B31-BA6B-A6D69DFE4DCE}"/>
              </a:ext>
            </a:extLst>
          </xdr:cNvPr>
          <xdr:cNvSpPr>
            <a:spLocks noChangeArrowheads="1"/>
          </xdr:cNvSpPr>
        </xdr:nvSpPr>
        <xdr:spPr bwMode="auto">
          <a:xfrm>
            <a:off x="564" y="21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sp macro="" textlink="">
        <xdr:nvSpPr>
          <xdr:cNvPr id="547914" name="Line 508">
            <a:extLst>
              <a:ext uri="{FF2B5EF4-FFF2-40B4-BE49-F238E27FC236}">
                <a16:creationId xmlns:a16="http://schemas.microsoft.com/office/drawing/2014/main" id="{CF62E85E-2585-49F5-8F24-D7857235DF97}"/>
              </a:ext>
            </a:extLst>
          </xdr:cNvPr>
          <xdr:cNvSpPr>
            <a:spLocks noChangeShapeType="1"/>
          </xdr:cNvSpPr>
        </xdr:nvSpPr>
        <xdr:spPr bwMode="auto">
          <a:xfrm>
            <a:off x="463" y="102"/>
            <a:ext cx="2"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15" name="Line 509">
            <a:extLst>
              <a:ext uri="{FF2B5EF4-FFF2-40B4-BE49-F238E27FC236}">
                <a16:creationId xmlns:a16="http://schemas.microsoft.com/office/drawing/2014/main" id="{8711F4F0-16C8-4D75-A636-8A7FF9B1CE6D}"/>
              </a:ext>
            </a:extLst>
          </xdr:cNvPr>
          <xdr:cNvSpPr>
            <a:spLocks noChangeShapeType="1"/>
          </xdr:cNvSpPr>
        </xdr:nvSpPr>
        <xdr:spPr bwMode="auto">
          <a:xfrm flipH="1">
            <a:off x="493" y="102"/>
            <a:ext cx="0"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16" name="Line 510">
            <a:extLst>
              <a:ext uri="{FF2B5EF4-FFF2-40B4-BE49-F238E27FC236}">
                <a16:creationId xmlns:a16="http://schemas.microsoft.com/office/drawing/2014/main" id="{27A5E7B9-E117-4FA8-AAF5-482864480448}"/>
              </a:ext>
            </a:extLst>
          </xdr:cNvPr>
          <xdr:cNvSpPr>
            <a:spLocks noChangeShapeType="1"/>
          </xdr:cNvSpPr>
        </xdr:nvSpPr>
        <xdr:spPr bwMode="auto">
          <a:xfrm>
            <a:off x="447" y="288"/>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7917" name="Line 511">
            <a:extLst>
              <a:ext uri="{FF2B5EF4-FFF2-40B4-BE49-F238E27FC236}">
                <a16:creationId xmlns:a16="http://schemas.microsoft.com/office/drawing/2014/main" id="{72FBE908-95F3-4597-865A-05C03791AAB6}"/>
              </a:ext>
            </a:extLst>
          </xdr:cNvPr>
          <xdr:cNvSpPr>
            <a:spLocks noChangeShapeType="1"/>
          </xdr:cNvSpPr>
        </xdr:nvSpPr>
        <xdr:spPr bwMode="auto">
          <a:xfrm flipH="1">
            <a:off x="492" y="289"/>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7918" name="Line 512">
            <a:extLst>
              <a:ext uri="{FF2B5EF4-FFF2-40B4-BE49-F238E27FC236}">
                <a16:creationId xmlns:a16="http://schemas.microsoft.com/office/drawing/2014/main" id="{63365E66-2091-4E9A-B7AF-D88F417E6855}"/>
              </a:ext>
            </a:extLst>
          </xdr:cNvPr>
          <xdr:cNvSpPr>
            <a:spLocks noChangeShapeType="1"/>
          </xdr:cNvSpPr>
        </xdr:nvSpPr>
        <xdr:spPr bwMode="auto">
          <a:xfrm>
            <a:off x="463" y="288"/>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547919" name="AutoShape 513">
            <a:extLst>
              <a:ext uri="{FF2B5EF4-FFF2-40B4-BE49-F238E27FC236}">
                <a16:creationId xmlns:a16="http://schemas.microsoft.com/office/drawing/2014/main" id="{85D67254-E1EC-4CE2-A6D8-B3EF44390FE3}"/>
              </a:ext>
            </a:extLst>
          </xdr:cNvPr>
          <xdr:cNvCxnSpPr>
            <a:cxnSpLocks noChangeShapeType="1"/>
          </xdr:cNvCxnSpPr>
        </xdr:nvCxnSpPr>
        <xdr:spPr bwMode="auto">
          <a:xfrm>
            <a:off x="465" y="645"/>
            <a:ext cx="2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547920" name="AutoShape 514">
            <a:extLst>
              <a:ext uri="{FF2B5EF4-FFF2-40B4-BE49-F238E27FC236}">
                <a16:creationId xmlns:a16="http://schemas.microsoft.com/office/drawing/2014/main" id="{306D7AF2-AFB7-43B9-994A-D6A3BDF917DA}"/>
              </a:ext>
            </a:extLst>
          </xdr:cNvPr>
          <xdr:cNvCxnSpPr>
            <a:cxnSpLocks noChangeShapeType="1"/>
            <a:stCxn id="547914" idx="0"/>
            <a:endCxn id="547915" idx="0"/>
          </xdr:cNvCxnSpPr>
        </xdr:nvCxnSpPr>
        <xdr:spPr bwMode="auto">
          <a:xfrm>
            <a:off x="463" y="101"/>
            <a:ext cx="3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62</xdr:col>
      <xdr:colOff>95250</xdr:colOff>
      <xdr:row>5</xdr:row>
      <xdr:rowOff>123825</xdr:rowOff>
    </xdr:from>
    <xdr:to>
      <xdr:col>72</xdr:col>
      <xdr:colOff>85725</xdr:colOff>
      <xdr:row>38</xdr:row>
      <xdr:rowOff>0</xdr:rowOff>
    </xdr:to>
    <xdr:grpSp>
      <xdr:nvGrpSpPr>
        <xdr:cNvPr id="547872" name="Group 515">
          <a:extLst>
            <a:ext uri="{FF2B5EF4-FFF2-40B4-BE49-F238E27FC236}">
              <a16:creationId xmlns:a16="http://schemas.microsoft.com/office/drawing/2014/main" id="{9ACEDC9A-734F-43D2-9F58-288AAB40F645}"/>
            </a:ext>
          </a:extLst>
        </xdr:cNvPr>
        <xdr:cNvGrpSpPr>
          <a:grpSpLocks/>
        </xdr:cNvGrpSpPr>
      </xdr:nvGrpSpPr>
      <xdr:grpSpPr bwMode="auto">
        <a:xfrm>
          <a:off x="7079146" y="786434"/>
          <a:ext cx="1116909" cy="4249392"/>
          <a:chOff x="447" y="101"/>
          <a:chExt cx="147" cy="545"/>
        </a:xfrm>
      </xdr:grpSpPr>
      <xdr:sp macro="" textlink="">
        <xdr:nvSpPr>
          <xdr:cNvPr id="547903" name="Line 516">
            <a:extLst>
              <a:ext uri="{FF2B5EF4-FFF2-40B4-BE49-F238E27FC236}">
                <a16:creationId xmlns:a16="http://schemas.microsoft.com/office/drawing/2014/main" id="{0F4EFAA4-77C1-4DC8-863A-08C36AA11232}"/>
              </a:ext>
            </a:extLst>
          </xdr:cNvPr>
          <xdr:cNvSpPr>
            <a:spLocks noChangeShapeType="1"/>
          </xdr:cNvSpPr>
        </xdr:nvSpPr>
        <xdr:spPr bwMode="auto">
          <a:xfrm flipV="1">
            <a:off x="493" y="240"/>
            <a:ext cx="7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53" name="Oval 517">
            <a:extLst>
              <a:ext uri="{FF2B5EF4-FFF2-40B4-BE49-F238E27FC236}">
                <a16:creationId xmlns:a16="http://schemas.microsoft.com/office/drawing/2014/main" id="{7500E283-7036-4903-BA49-EF1E20A55484}"/>
              </a:ext>
            </a:extLst>
          </xdr:cNvPr>
          <xdr:cNvSpPr>
            <a:spLocks noChangeArrowheads="1"/>
          </xdr:cNvSpPr>
        </xdr:nvSpPr>
        <xdr:spPr bwMode="auto">
          <a:xfrm>
            <a:off x="564" y="21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sp macro="" textlink="">
        <xdr:nvSpPr>
          <xdr:cNvPr id="547905" name="Line 518">
            <a:extLst>
              <a:ext uri="{FF2B5EF4-FFF2-40B4-BE49-F238E27FC236}">
                <a16:creationId xmlns:a16="http://schemas.microsoft.com/office/drawing/2014/main" id="{CF989EA3-5C5B-49CC-ADBA-21F30B94FB0D}"/>
              </a:ext>
            </a:extLst>
          </xdr:cNvPr>
          <xdr:cNvSpPr>
            <a:spLocks noChangeShapeType="1"/>
          </xdr:cNvSpPr>
        </xdr:nvSpPr>
        <xdr:spPr bwMode="auto">
          <a:xfrm>
            <a:off x="463" y="102"/>
            <a:ext cx="2"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06" name="Line 519">
            <a:extLst>
              <a:ext uri="{FF2B5EF4-FFF2-40B4-BE49-F238E27FC236}">
                <a16:creationId xmlns:a16="http://schemas.microsoft.com/office/drawing/2014/main" id="{AEBA5BDD-BD5A-434E-94F6-7657FAC83D9E}"/>
              </a:ext>
            </a:extLst>
          </xdr:cNvPr>
          <xdr:cNvSpPr>
            <a:spLocks noChangeShapeType="1"/>
          </xdr:cNvSpPr>
        </xdr:nvSpPr>
        <xdr:spPr bwMode="auto">
          <a:xfrm flipH="1">
            <a:off x="493" y="102"/>
            <a:ext cx="0"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07" name="Line 520">
            <a:extLst>
              <a:ext uri="{FF2B5EF4-FFF2-40B4-BE49-F238E27FC236}">
                <a16:creationId xmlns:a16="http://schemas.microsoft.com/office/drawing/2014/main" id="{7509A59C-D2CC-436A-9667-CAE172B57BB4}"/>
              </a:ext>
            </a:extLst>
          </xdr:cNvPr>
          <xdr:cNvSpPr>
            <a:spLocks noChangeShapeType="1"/>
          </xdr:cNvSpPr>
        </xdr:nvSpPr>
        <xdr:spPr bwMode="auto">
          <a:xfrm>
            <a:off x="447" y="288"/>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7908" name="Line 521">
            <a:extLst>
              <a:ext uri="{FF2B5EF4-FFF2-40B4-BE49-F238E27FC236}">
                <a16:creationId xmlns:a16="http://schemas.microsoft.com/office/drawing/2014/main" id="{E48FF1D7-617F-47E1-B909-B4A9F573C73A}"/>
              </a:ext>
            </a:extLst>
          </xdr:cNvPr>
          <xdr:cNvSpPr>
            <a:spLocks noChangeShapeType="1"/>
          </xdr:cNvSpPr>
        </xdr:nvSpPr>
        <xdr:spPr bwMode="auto">
          <a:xfrm flipH="1">
            <a:off x="492" y="289"/>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7909" name="Line 522">
            <a:extLst>
              <a:ext uri="{FF2B5EF4-FFF2-40B4-BE49-F238E27FC236}">
                <a16:creationId xmlns:a16="http://schemas.microsoft.com/office/drawing/2014/main" id="{CBD52F9D-D0C0-4F72-B827-E3F8ED8ECCE8}"/>
              </a:ext>
            </a:extLst>
          </xdr:cNvPr>
          <xdr:cNvSpPr>
            <a:spLocks noChangeShapeType="1"/>
          </xdr:cNvSpPr>
        </xdr:nvSpPr>
        <xdr:spPr bwMode="auto">
          <a:xfrm>
            <a:off x="463" y="288"/>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547910" name="AutoShape 523">
            <a:extLst>
              <a:ext uri="{FF2B5EF4-FFF2-40B4-BE49-F238E27FC236}">
                <a16:creationId xmlns:a16="http://schemas.microsoft.com/office/drawing/2014/main" id="{534B915C-140E-4889-AECF-5C3381331EFF}"/>
              </a:ext>
            </a:extLst>
          </xdr:cNvPr>
          <xdr:cNvCxnSpPr>
            <a:cxnSpLocks noChangeShapeType="1"/>
          </xdr:cNvCxnSpPr>
        </xdr:nvCxnSpPr>
        <xdr:spPr bwMode="auto">
          <a:xfrm>
            <a:off x="465" y="645"/>
            <a:ext cx="2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547911" name="AutoShape 524">
            <a:extLst>
              <a:ext uri="{FF2B5EF4-FFF2-40B4-BE49-F238E27FC236}">
                <a16:creationId xmlns:a16="http://schemas.microsoft.com/office/drawing/2014/main" id="{09D79211-89E9-482C-85DD-867D69002FB1}"/>
              </a:ext>
            </a:extLst>
          </xdr:cNvPr>
          <xdr:cNvCxnSpPr>
            <a:cxnSpLocks noChangeShapeType="1"/>
            <a:stCxn id="547905" idx="0"/>
            <a:endCxn id="547906" idx="0"/>
          </xdr:cNvCxnSpPr>
        </xdr:nvCxnSpPr>
        <xdr:spPr bwMode="auto">
          <a:xfrm>
            <a:off x="463" y="101"/>
            <a:ext cx="3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56</xdr:col>
      <xdr:colOff>9525</xdr:colOff>
      <xdr:row>1</xdr:row>
      <xdr:rowOff>0</xdr:rowOff>
    </xdr:from>
    <xdr:to>
      <xdr:col>66</xdr:col>
      <xdr:colOff>47625</xdr:colOff>
      <xdr:row>6</xdr:row>
      <xdr:rowOff>19050</xdr:rowOff>
    </xdr:to>
    <xdr:grpSp>
      <xdr:nvGrpSpPr>
        <xdr:cNvPr id="547873" name="Group 525">
          <a:extLst>
            <a:ext uri="{FF2B5EF4-FFF2-40B4-BE49-F238E27FC236}">
              <a16:creationId xmlns:a16="http://schemas.microsoft.com/office/drawing/2014/main" id="{EEA40B99-55A5-4A9D-B4ED-521A95E34AB3}"/>
            </a:ext>
          </a:extLst>
        </xdr:cNvPr>
        <xdr:cNvGrpSpPr>
          <a:grpSpLocks/>
        </xdr:cNvGrpSpPr>
      </xdr:nvGrpSpPr>
      <xdr:grpSpPr bwMode="auto">
        <a:xfrm>
          <a:off x="6317560" y="132522"/>
          <a:ext cx="1164535" cy="681658"/>
          <a:chOff x="510" y="177"/>
          <a:chExt cx="155" cy="88"/>
        </a:xfrm>
      </xdr:grpSpPr>
      <xdr:sp macro="" textlink="">
        <xdr:nvSpPr>
          <xdr:cNvPr id="547898" name="Line 526">
            <a:extLst>
              <a:ext uri="{FF2B5EF4-FFF2-40B4-BE49-F238E27FC236}">
                <a16:creationId xmlns:a16="http://schemas.microsoft.com/office/drawing/2014/main" id="{1F28CC33-C468-461F-935A-5040C49BC2DB}"/>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63" name="Oval 527">
            <a:extLst>
              <a:ext uri="{FF2B5EF4-FFF2-40B4-BE49-F238E27FC236}">
                <a16:creationId xmlns:a16="http://schemas.microsoft.com/office/drawing/2014/main" id="{670A4FAD-2388-4E7C-B609-5BC403D52A95}"/>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547900" name="Line 528">
            <a:extLst>
              <a:ext uri="{FF2B5EF4-FFF2-40B4-BE49-F238E27FC236}">
                <a16:creationId xmlns:a16="http://schemas.microsoft.com/office/drawing/2014/main" id="{155B5CFB-79D8-425E-82C7-C85AA1C32D32}"/>
              </a:ext>
            </a:extLst>
          </xdr:cNvPr>
          <xdr:cNvSpPr>
            <a:spLocks noChangeShapeType="1"/>
          </xdr:cNvSpPr>
        </xdr:nvSpPr>
        <xdr:spPr bwMode="auto">
          <a:xfrm>
            <a:off x="624"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01" name="Line 529">
            <a:extLst>
              <a:ext uri="{FF2B5EF4-FFF2-40B4-BE49-F238E27FC236}">
                <a16:creationId xmlns:a16="http://schemas.microsoft.com/office/drawing/2014/main" id="{3B29D4CC-7375-4F39-971B-1F3AD4BFC2C5}"/>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902" name="Line 530">
            <a:extLst>
              <a:ext uri="{FF2B5EF4-FFF2-40B4-BE49-F238E27FC236}">
                <a16:creationId xmlns:a16="http://schemas.microsoft.com/office/drawing/2014/main" id="{2AB874CC-8AB8-450C-9D9F-8A3A1ED3C32A}"/>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53</xdr:col>
      <xdr:colOff>57150</xdr:colOff>
      <xdr:row>4</xdr:row>
      <xdr:rowOff>9525</xdr:rowOff>
    </xdr:from>
    <xdr:to>
      <xdr:col>69</xdr:col>
      <xdr:colOff>0</xdr:colOff>
      <xdr:row>12</xdr:row>
      <xdr:rowOff>9525</xdr:rowOff>
    </xdr:to>
    <xdr:grpSp>
      <xdr:nvGrpSpPr>
        <xdr:cNvPr id="547874" name="Group 531">
          <a:extLst>
            <a:ext uri="{FF2B5EF4-FFF2-40B4-BE49-F238E27FC236}">
              <a16:creationId xmlns:a16="http://schemas.microsoft.com/office/drawing/2014/main" id="{6593F467-559F-4EA7-B95C-9D85C41013BF}"/>
            </a:ext>
          </a:extLst>
        </xdr:cNvPr>
        <xdr:cNvGrpSpPr>
          <a:grpSpLocks/>
        </xdr:cNvGrpSpPr>
      </xdr:nvGrpSpPr>
      <xdr:grpSpPr bwMode="auto">
        <a:xfrm>
          <a:off x="6027254" y="539612"/>
          <a:ext cx="1745146" cy="1060174"/>
          <a:chOff x="37" y="170"/>
          <a:chExt cx="232" cy="136"/>
        </a:xfrm>
      </xdr:grpSpPr>
      <xdr:sp macro="" textlink="">
        <xdr:nvSpPr>
          <xdr:cNvPr id="547889" name="Line 532">
            <a:extLst>
              <a:ext uri="{FF2B5EF4-FFF2-40B4-BE49-F238E27FC236}">
                <a16:creationId xmlns:a16="http://schemas.microsoft.com/office/drawing/2014/main" id="{EE539D59-A02E-47D9-BC5E-F93C9AF55792}"/>
              </a:ext>
            </a:extLst>
          </xdr:cNvPr>
          <xdr:cNvSpPr>
            <a:spLocks noChangeShapeType="1"/>
          </xdr:cNvSpPr>
        </xdr:nvSpPr>
        <xdr:spPr bwMode="auto">
          <a:xfrm>
            <a:off x="148" y="186"/>
            <a:ext cx="0" cy="11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890" name="Line 533">
            <a:extLst>
              <a:ext uri="{FF2B5EF4-FFF2-40B4-BE49-F238E27FC236}">
                <a16:creationId xmlns:a16="http://schemas.microsoft.com/office/drawing/2014/main" id="{693D9A96-7C7D-4002-9720-B60820C66E70}"/>
              </a:ext>
            </a:extLst>
          </xdr:cNvPr>
          <xdr:cNvSpPr>
            <a:spLocks noChangeShapeType="1"/>
          </xdr:cNvSpPr>
        </xdr:nvSpPr>
        <xdr:spPr bwMode="auto">
          <a:xfrm>
            <a:off x="147" y="305"/>
            <a:ext cx="4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891" name="Line 534">
            <a:extLst>
              <a:ext uri="{FF2B5EF4-FFF2-40B4-BE49-F238E27FC236}">
                <a16:creationId xmlns:a16="http://schemas.microsoft.com/office/drawing/2014/main" id="{866B76C4-E123-4408-889C-4AFD967705FE}"/>
              </a:ext>
            </a:extLst>
          </xdr:cNvPr>
          <xdr:cNvSpPr>
            <a:spLocks noChangeShapeType="1"/>
          </xdr:cNvSpPr>
        </xdr:nvSpPr>
        <xdr:spPr bwMode="auto">
          <a:xfrm flipV="1">
            <a:off x="148" y="186"/>
            <a:ext cx="1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892" name="Line 536">
            <a:extLst>
              <a:ext uri="{FF2B5EF4-FFF2-40B4-BE49-F238E27FC236}">
                <a16:creationId xmlns:a16="http://schemas.microsoft.com/office/drawing/2014/main" id="{4C715B89-01E3-4C08-BCDE-25563277A2CB}"/>
              </a:ext>
            </a:extLst>
          </xdr:cNvPr>
          <xdr:cNvSpPr>
            <a:spLocks noChangeShapeType="1"/>
          </xdr:cNvSpPr>
        </xdr:nvSpPr>
        <xdr:spPr bwMode="auto">
          <a:xfrm>
            <a:off x="226" y="305"/>
            <a:ext cx="43"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893" name="Line 537">
            <a:extLst>
              <a:ext uri="{FF2B5EF4-FFF2-40B4-BE49-F238E27FC236}">
                <a16:creationId xmlns:a16="http://schemas.microsoft.com/office/drawing/2014/main" id="{80994E7E-FC0A-4964-9313-6D817AE796C0}"/>
              </a:ext>
            </a:extLst>
          </xdr:cNvPr>
          <xdr:cNvSpPr>
            <a:spLocks noChangeShapeType="1"/>
          </xdr:cNvSpPr>
        </xdr:nvSpPr>
        <xdr:spPr bwMode="auto">
          <a:xfrm flipH="1">
            <a:off x="267" y="186"/>
            <a:ext cx="1" cy="11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894" name="Line 538">
            <a:extLst>
              <a:ext uri="{FF2B5EF4-FFF2-40B4-BE49-F238E27FC236}">
                <a16:creationId xmlns:a16="http://schemas.microsoft.com/office/drawing/2014/main" id="{8EAF2DD3-82B2-4754-B3E7-A16DE6D7820F}"/>
              </a:ext>
            </a:extLst>
          </xdr:cNvPr>
          <xdr:cNvSpPr>
            <a:spLocks noChangeShapeType="1"/>
          </xdr:cNvSpPr>
        </xdr:nvSpPr>
        <xdr:spPr bwMode="auto">
          <a:xfrm>
            <a:off x="103" y="170"/>
            <a:ext cx="0" cy="136"/>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7895" name="Line 539">
            <a:extLst>
              <a:ext uri="{FF2B5EF4-FFF2-40B4-BE49-F238E27FC236}">
                <a16:creationId xmlns:a16="http://schemas.microsoft.com/office/drawing/2014/main" id="{EB95BCA9-246C-4AE3-854A-45AF80111FFD}"/>
              </a:ext>
            </a:extLst>
          </xdr:cNvPr>
          <xdr:cNvSpPr>
            <a:spLocks noChangeShapeType="1"/>
          </xdr:cNvSpPr>
        </xdr:nvSpPr>
        <xdr:spPr bwMode="auto">
          <a:xfrm>
            <a:off x="87" y="305"/>
            <a:ext cx="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896" name="Line 540">
            <a:extLst>
              <a:ext uri="{FF2B5EF4-FFF2-40B4-BE49-F238E27FC236}">
                <a16:creationId xmlns:a16="http://schemas.microsoft.com/office/drawing/2014/main" id="{EB127675-2DE1-48BC-98E9-F8C17684E03A}"/>
              </a:ext>
            </a:extLst>
          </xdr:cNvPr>
          <xdr:cNvSpPr>
            <a:spLocks noChangeShapeType="1"/>
          </xdr:cNvSpPr>
        </xdr:nvSpPr>
        <xdr:spPr bwMode="auto">
          <a:xfrm flipH="1" flipV="1">
            <a:off x="68" y="199"/>
            <a:ext cx="79"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77" name="Oval 541">
            <a:extLst>
              <a:ext uri="{FF2B5EF4-FFF2-40B4-BE49-F238E27FC236}">
                <a16:creationId xmlns:a16="http://schemas.microsoft.com/office/drawing/2014/main" id="{B5873398-D18A-45F6-B1BC-862309A16498}"/>
              </a:ext>
            </a:extLst>
          </xdr:cNvPr>
          <xdr:cNvSpPr>
            <a:spLocks noChangeArrowheads="1"/>
          </xdr:cNvSpPr>
        </xdr:nvSpPr>
        <xdr:spPr bwMode="auto">
          <a:xfrm>
            <a:off x="37" y="183"/>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grpSp>
    <xdr:clientData/>
  </xdr:twoCellAnchor>
  <xdr:twoCellAnchor>
    <xdr:from>
      <xdr:col>60</xdr:col>
      <xdr:colOff>57150</xdr:colOff>
      <xdr:row>35</xdr:row>
      <xdr:rowOff>28575</xdr:rowOff>
    </xdr:from>
    <xdr:to>
      <xdr:col>65</xdr:col>
      <xdr:colOff>104775</xdr:colOff>
      <xdr:row>42</xdr:row>
      <xdr:rowOff>0</xdr:rowOff>
    </xdr:to>
    <xdr:grpSp>
      <xdr:nvGrpSpPr>
        <xdr:cNvPr id="547875" name="Group 542">
          <a:extLst>
            <a:ext uri="{FF2B5EF4-FFF2-40B4-BE49-F238E27FC236}">
              <a16:creationId xmlns:a16="http://schemas.microsoft.com/office/drawing/2014/main" id="{6B0D3BEE-E199-40E8-B3A6-9BC0CE280F71}"/>
            </a:ext>
          </a:extLst>
        </xdr:cNvPr>
        <xdr:cNvGrpSpPr>
          <a:grpSpLocks/>
        </xdr:cNvGrpSpPr>
      </xdr:nvGrpSpPr>
      <xdr:grpSpPr bwMode="auto">
        <a:xfrm flipH="1">
          <a:off x="6815759" y="4666836"/>
          <a:ext cx="610842" cy="899077"/>
          <a:chOff x="196" y="599"/>
          <a:chExt cx="83" cy="115"/>
        </a:xfrm>
      </xdr:grpSpPr>
      <xdr:sp macro="" textlink="">
        <xdr:nvSpPr>
          <xdr:cNvPr id="547883" name="Arc 543">
            <a:extLst>
              <a:ext uri="{FF2B5EF4-FFF2-40B4-BE49-F238E27FC236}">
                <a16:creationId xmlns:a16="http://schemas.microsoft.com/office/drawing/2014/main" id="{994ABF7A-2CA7-4968-A507-7405F1810301}"/>
              </a:ext>
            </a:extLst>
          </xdr:cNvPr>
          <xdr:cNvSpPr>
            <a:spLocks/>
          </xdr:cNvSpPr>
        </xdr:nvSpPr>
        <xdr:spPr bwMode="auto">
          <a:xfrm flipH="1" flipV="1">
            <a:off x="225" y="646"/>
            <a:ext cx="29" cy="34"/>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7884" name="Arc 544">
            <a:extLst>
              <a:ext uri="{FF2B5EF4-FFF2-40B4-BE49-F238E27FC236}">
                <a16:creationId xmlns:a16="http://schemas.microsoft.com/office/drawing/2014/main" id="{68250DD6-908B-400E-92DB-9B4A915827C9}"/>
              </a:ext>
            </a:extLst>
          </xdr:cNvPr>
          <xdr:cNvSpPr>
            <a:spLocks/>
          </xdr:cNvSpPr>
        </xdr:nvSpPr>
        <xdr:spPr bwMode="auto">
          <a:xfrm flipH="1" flipV="1">
            <a:off x="196" y="646"/>
            <a:ext cx="58" cy="6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7885" name="Line 545">
            <a:extLst>
              <a:ext uri="{FF2B5EF4-FFF2-40B4-BE49-F238E27FC236}">
                <a16:creationId xmlns:a16="http://schemas.microsoft.com/office/drawing/2014/main" id="{06A8BEDA-3EFC-42FB-8A7D-044B3B86518F}"/>
              </a:ext>
            </a:extLst>
          </xdr:cNvPr>
          <xdr:cNvSpPr>
            <a:spLocks noChangeShapeType="1"/>
          </xdr:cNvSpPr>
        </xdr:nvSpPr>
        <xdr:spPr bwMode="auto">
          <a:xfrm flipH="1">
            <a:off x="214" y="671"/>
            <a:ext cx="2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82" name="Oval 546">
            <a:extLst>
              <a:ext uri="{FF2B5EF4-FFF2-40B4-BE49-F238E27FC236}">
                <a16:creationId xmlns:a16="http://schemas.microsoft.com/office/drawing/2014/main" id="{33DA462E-40F3-46DC-AC16-7EBF5945B2C3}"/>
              </a:ext>
            </a:extLst>
          </xdr:cNvPr>
          <xdr:cNvSpPr>
            <a:spLocks noChangeArrowheads="1"/>
          </xdr:cNvSpPr>
        </xdr:nvSpPr>
        <xdr:spPr bwMode="auto">
          <a:xfrm>
            <a:off x="250" y="599"/>
            <a:ext cx="29"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L</a:t>
            </a:r>
          </a:p>
        </xdr:txBody>
      </xdr:sp>
      <xdr:sp macro="" textlink="">
        <xdr:nvSpPr>
          <xdr:cNvPr id="547887" name="Line 547">
            <a:extLst>
              <a:ext uri="{FF2B5EF4-FFF2-40B4-BE49-F238E27FC236}">
                <a16:creationId xmlns:a16="http://schemas.microsoft.com/office/drawing/2014/main" id="{F4260700-FFBF-45B1-AAF6-1DCEDF29139C}"/>
              </a:ext>
            </a:extLst>
          </xdr:cNvPr>
          <xdr:cNvSpPr>
            <a:spLocks noChangeShapeType="1"/>
          </xdr:cNvSpPr>
        </xdr:nvSpPr>
        <xdr:spPr bwMode="auto">
          <a:xfrm flipV="1">
            <a:off x="228" y="630"/>
            <a:ext cx="3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888" name="Line 548">
            <a:extLst>
              <a:ext uri="{FF2B5EF4-FFF2-40B4-BE49-F238E27FC236}">
                <a16:creationId xmlns:a16="http://schemas.microsoft.com/office/drawing/2014/main" id="{9E999FF2-22CD-4922-9F3E-E9B2DB2AA416}"/>
              </a:ext>
            </a:extLst>
          </xdr:cNvPr>
          <xdr:cNvSpPr>
            <a:spLocks noChangeShapeType="1"/>
          </xdr:cNvSpPr>
        </xdr:nvSpPr>
        <xdr:spPr bwMode="auto">
          <a:xfrm flipV="1">
            <a:off x="243" y="630"/>
            <a:ext cx="19" cy="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0</xdr:colOff>
      <xdr:row>35</xdr:row>
      <xdr:rowOff>28575</xdr:rowOff>
    </xdr:from>
    <xdr:to>
      <xdr:col>18</xdr:col>
      <xdr:colOff>57150</xdr:colOff>
      <xdr:row>42</xdr:row>
      <xdr:rowOff>0</xdr:rowOff>
    </xdr:to>
    <xdr:grpSp>
      <xdr:nvGrpSpPr>
        <xdr:cNvPr id="547876" name="Group 549">
          <a:extLst>
            <a:ext uri="{FF2B5EF4-FFF2-40B4-BE49-F238E27FC236}">
              <a16:creationId xmlns:a16="http://schemas.microsoft.com/office/drawing/2014/main" id="{505F4109-37AC-4141-9FEF-1851F5F48868}"/>
            </a:ext>
          </a:extLst>
        </xdr:cNvPr>
        <xdr:cNvGrpSpPr>
          <a:grpSpLocks/>
        </xdr:cNvGrpSpPr>
      </xdr:nvGrpSpPr>
      <xdr:grpSpPr bwMode="auto">
        <a:xfrm>
          <a:off x="1464365" y="4666836"/>
          <a:ext cx="620368" cy="899077"/>
          <a:chOff x="196" y="599"/>
          <a:chExt cx="83" cy="115"/>
        </a:xfrm>
      </xdr:grpSpPr>
      <xdr:sp macro="" textlink="">
        <xdr:nvSpPr>
          <xdr:cNvPr id="547877" name="Arc 550">
            <a:extLst>
              <a:ext uri="{FF2B5EF4-FFF2-40B4-BE49-F238E27FC236}">
                <a16:creationId xmlns:a16="http://schemas.microsoft.com/office/drawing/2014/main" id="{D99AB1F5-EB01-48AB-B774-D42E27364B68}"/>
              </a:ext>
            </a:extLst>
          </xdr:cNvPr>
          <xdr:cNvSpPr>
            <a:spLocks/>
          </xdr:cNvSpPr>
        </xdr:nvSpPr>
        <xdr:spPr bwMode="auto">
          <a:xfrm flipH="1" flipV="1">
            <a:off x="225" y="646"/>
            <a:ext cx="29" cy="34"/>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7878" name="Arc 551">
            <a:extLst>
              <a:ext uri="{FF2B5EF4-FFF2-40B4-BE49-F238E27FC236}">
                <a16:creationId xmlns:a16="http://schemas.microsoft.com/office/drawing/2014/main" id="{6B51F807-0915-4274-8204-ABDE4390AC1F}"/>
              </a:ext>
            </a:extLst>
          </xdr:cNvPr>
          <xdr:cNvSpPr>
            <a:spLocks/>
          </xdr:cNvSpPr>
        </xdr:nvSpPr>
        <xdr:spPr bwMode="auto">
          <a:xfrm flipH="1" flipV="1">
            <a:off x="196" y="646"/>
            <a:ext cx="58" cy="6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7879" name="Line 552">
            <a:extLst>
              <a:ext uri="{FF2B5EF4-FFF2-40B4-BE49-F238E27FC236}">
                <a16:creationId xmlns:a16="http://schemas.microsoft.com/office/drawing/2014/main" id="{10C93978-20F0-41C7-8AE1-DD15C2B13660}"/>
              </a:ext>
            </a:extLst>
          </xdr:cNvPr>
          <xdr:cNvSpPr>
            <a:spLocks noChangeShapeType="1"/>
          </xdr:cNvSpPr>
        </xdr:nvSpPr>
        <xdr:spPr bwMode="auto">
          <a:xfrm flipH="1">
            <a:off x="214" y="671"/>
            <a:ext cx="2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89" name="Oval 553">
            <a:extLst>
              <a:ext uri="{FF2B5EF4-FFF2-40B4-BE49-F238E27FC236}">
                <a16:creationId xmlns:a16="http://schemas.microsoft.com/office/drawing/2014/main" id="{C20A199F-37AB-4A0D-B157-FFB7BEE3495F}"/>
              </a:ext>
            </a:extLst>
          </xdr:cNvPr>
          <xdr:cNvSpPr>
            <a:spLocks noChangeArrowheads="1"/>
          </xdr:cNvSpPr>
        </xdr:nvSpPr>
        <xdr:spPr bwMode="auto">
          <a:xfrm>
            <a:off x="249" y="59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L</a:t>
            </a:r>
          </a:p>
        </xdr:txBody>
      </xdr:sp>
      <xdr:sp macro="" textlink="">
        <xdr:nvSpPr>
          <xdr:cNvPr id="547881" name="Line 554">
            <a:extLst>
              <a:ext uri="{FF2B5EF4-FFF2-40B4-BE49-F238E27FC236}">
                <a16:creationId xmlns:a16="http://schemas.microsoft.com/office/drawing/2014/main" id="{0B3D768D-7B4E-42B9-9D44-1A98754B047F}"/>
              </a:ext>
            </a:extLst>
          </xdr:cNvPr>
          <xdr:cNvSpPr>
            <a:spLocks noChangeShapeType="1"/>
          </xdr:cNvSpPr>
        </xdr:nvSpPr>
        <xdr:spPr bwMode="auto">
          <a:xfrm flipV="1">
            <a:off x="228" y="630"/>
            <a:ext cx="3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882" name="Line 555">
            <a:extLst>
              <a:ext uri="{FF2B5EF4-FFF2-40B4-BE49-F238E27FC236}">
                <a16:creationId xmlns:a16="http://schemas.microsoft.com/office/drawing/2014/main" id="{E9899C20-2FC5-468C-99A8-57AE2CF98352}"/>
              </a:ext>
            </a:extLst>
          </xdr:cNvPr>
          <xdr:cNvSpPr>
            <a:spLocks noChangeShapeType="1"/>
          </xdr:cNvSpPr>
        </xdr:nvSpPr>
        <xdr:spPr bwMode="auto">
          <a:xfrm flipV="1">
            <a:off x="243" y="630"/>
            <a:ext cx="19" cy="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0</xdr:colOff>
      <xdr:row>7</xdr:row>
      <xdr:rowOff>0</xdr:rowOff>
    </xdr:from>
    <xdr:to>
      <xdr:col>23</xdr:col>
      <xdr:colOff>0</xdr:colOff>
      <xdr:row>48</xdr:row>
      <xdr:rowOff>0</xdr:rowOff>
    </xdr:to>
    <xdr:sp macro="" textlink="">
      <xdr:nvSpPr>
        <xdr:cNvPr id="533950" name="Line 4">
          <a:extLst>
            <a:ext uri="{FF2B5EF4-FFF2-40B4-BE49-F238E27FC236}">
              <a16:creationId xmlns:a16="http://schemas.microsoft.com/office/drawing/2014/main" id="{C692E0D1-0E5E-4008-813F-05D583EC4EAF}"/>
            </a:ext>
          </a:extLst>
        </xdr:cNvPr>
        <xdr:cNvSpPr>
          <a:spLocks noChangeShapeType="1"/>
        </xdr:cNvSpPr>
      </xdr:nvSpPr>
      <xdr:spPr bwMode="auto">
        <a:xfrm>
          <a:off x="2628900" y="923925"/>
          <a:ext cx="0" cy="5076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19050</xdr:colOff>
      <xdr:row>25</xdr:row>
      <xdr:rowOff>9525</xdr:rowOff>
    </xdr:from>
    <xdr:to>
      <xdr:col>31</xdr:col>
      <xdr:colOff>19050</xdr:colOff>
      <xdr:row>47</xdr:row>
      <xdr:rowOff>114300</xdr:rowOff>
    </xdr:to>
    <xdr:sp macro="" textlink="">
      <xdr:nvSpPr>
        <xdr:cNvPr id="533951" name="Line 7">
          <a:extLst>
            <a:ext uri="{FF2B5EF4-FFF2-40B4-BE49-F238E27FC236}">
              <a16:creationId xmlns:a16="http://schemas.microsoft.com/office/drawing/2014/main" id="{96C8027B-CDB2-4349-9773-DE7BF8AD28B8}"/>
            </a:ext>
          </a:extLst>
        </xdr:cNvPr>
        <xdr:cNvSpPr>
          <a:spLocks noChangeShapeType="1"/>
        </xdr:cNvSpPr>
      </xdr:nvSpPr>
      <xdr:spPr bwMode="auto">
        <a:xfrm flipH="1">
          <a:off x="3562350" y="3162300"/>
          <a:ext cx="0" cy="282892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25</xdr:row>
      <xdr:rowOff>0</xdr:rowOff>
    </xdr:from>
    <xdr:to>
      <xdr:col>33</xdr:col>
      <xdr:colOff>0</xdr:colOff>
      <xdr:row>48</xdr:row>
      <xdr:rowOff>0</xdr:rowOff>
    </xdr:to>
    <xdr:sp macro="" textlink="">
      <xdr:nvSpPr>
        <xdr:cNvPr id="533952" name="Line 8">
          <a:extLst>
            <a:ext uri="{FF2B5EF4-FFF2-40B4-BE49-F238E27FC236}">
              <a16:creationId xmlns:a16="http://schemas.microsoft.com/office/drawing/2014/main" id="{8DF7724D-41E0-4B0A-A97D-9BEFCE5882E9}"/>
            </a:ext>
          </a:extLst>
        </xdr:cNvPr>
        <xdr:cNvSpPr>
          <a:spLocks noChangeShapeType="1"/>
        </xdr:cNvSpPr>
      </xdr:nvSpPr>
      <xdr:spPr bwMode="auto">
        <a:xfrm flipH="1">
          <a:off x="3762375" y="3152775"/>
          <a:ext cx="9525" cy="284797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13</xdr:row>
      <xdr:rowOff>76200</xdr:rowOff>
    </xdr:from>
    <xdr:to>
      <xdr:col>38</xdr:col>
      <xdr:colOff>0</xdr:colOff>
      <xdr:row>17</xdr:row>
      <xdr:rowOff>19050</xdr:rowOff>
    </xdr:to>
    <xdr:sp macro="" textlink="">
      <xdr:nvSpPr>
        <xdr:cNvPr id="533953" name="Line 15">
          <a:extLst>
            <a:ext uri="{FF2B5EF4-FFF2-40B4-BE49-F238E27FC236}">
              <a16:creationId xmlns:a16="http://schemas.microsoft.com/office/drawing/2014/main" id="{12685EEA-A94E-4A86-A538-88D6D07766E0}"/>
            </a:ext>
          </a:extLst>
        </xdr:cNvPr>
        <xdr:cNvSpPr>
          <a:spLocks noChangeShapeType="1"/>
        </xdr:cNvSpPr>
      </xdr:nvSpPr>
      <xdr:spPr bwMode="auto">
        <a:xfrm>
          <a:off x="3771900" y="1743075"/>
          <a:ext cx="5715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85725</xdr:colOff>
      <xdr:row>16</xdr:row>
      <xdr:rowOff>76200</xdr:rowOff>
    </xdr:from>
    <xdr:to>
      <xdr:col>39</xdr:col>
      <xdr:colOff>95426</xdr:colOff>
      <xdr:row>18</xdr:row>
      <xdr:rowOff>66675</xdr:rowOff>
    </xdr:to>
    <xdr:sp macro="" textlink="">
      <xdr:nvSpPr>
        <xdr:cNvPr id="7184" name="Oval 16">
          <a:extLst>
            <a:ext uri="{FF2B5EF4-FFF2-40B4-BE49-F238E27FC236}">
              <a16:creationId xmlns:a16="http://schemas.microsoft.com/office/drawing/2014/main" id="{FA669739-BBD3-4A0A-B10B-5C524A0BB093}"/>
            </a:ext>
          </a:extLst>
        </xdr:cNvPr>
        <xdr:cNvSpPr>
          <a:spLocks noChangeArrowheads="1"/>
        </xdr:cNvSpPr>
      </xdr:nvSpPr>
      <xdr:spPr bwMode="auto">
        <a:xfrm>
          <a:off x="4314825" y="211455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clientData/>
  </xdr:twoCellAnchor>
  <xdr:twoCellAnchor>
    <xdr:from>
      <xdr:col>31</xdr:col>
      <xdr:colOff>9525</xdr:colOff>
      <xdr:row>48</xdr:row>
      <xdr:rowOff>0</xdr:rowOff>
    </xdr:from>
    <xdr:to>
      <xdr:col>33</xdr:col>
      <xdr:colOff>9525</xdr:colOff>
      <xdr:row>48</xdr:row>
      <xdr:rowOff>0</xdr:rowOff>
    </xdr:to>
    <xdr:sp macro="" textlink="">
      <xdr:nvSpPr>
        <xdr:cNvPr id="533955" name="Line 17">
          <a:extLst>
            <a:ext uri="{FF2B5EF4-FFF2-40B4-BE49-F238E27FC236}">
              <a16:creationId xmlns:a16="http://schemas.microsoft.com/office/drawing/2014/main" id="{1830E48F-B8B9-4DB3-800E-8497339799EE}"/>
            </a:ext>
          </a:extLst>
        </xdr:cNvPr>
        <xdr:cNvSpPr>
          <a:spLocks noChangeShapeType="1"/>
        </xdr:cNvSpPr>
      </xdr:nvSpPr>
      <xdr:spPr bwMode="auto">
        <a:xfrm flipV="1">
          <a:off x="3552825" y="60007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18</xdr:row>
      <xdr:rowOff>19050</xdr:rowOff>
    </xdr:from>
    <xdr:to>
      <xdr:col>31</xdr:col>
      <xdr:colOff>0</xdr:colOff>
      <xdr:row>25</xdr:row>
      <xdr:rowOff>0</xdr:rowOff>
    </xdr:to>
    <xdr:sp macro="" textlink="">
      <xdr:nvSpPr>
        <xdr:cNvPr id="533956" name="Rectangle 22" descr="Dark upward diagonal">
          <a:extLst>
            <a:ext uri="{FF2B5EF4-FFF2-40B4-BE49-F238E27FC236}">
              <a16:creationId xmlns:a16="http://schemas.microsoft.com/office/drawing/2014/main" id="{8F47432B-8002-4012-A966-65F9E9C417F8}"/>
            </a:ext>
          </a:extLst>
        </xdr:cNvPr>
        <xdr:cNvSpPr>
          <a:spLocks noChangeArrowheads="1"/>
        </xdr:cNvSpPr>
      </xdr:nvSpPr>
      <xdr:spPr bwMode="auto">
        <a:xfrm>
          <a:off x="3429000" y="2305050"/>
          <a:ext cx="114300" cy="847725"/>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33</xdr:col>
      <xdr:colOff>19050</xdr:colOff>
      <xdr:row>18</xdr:row>
      <xdr:rowOff>9525</xdr:rowOff>
    </xdr:from>
    <xdr:to>
      <xdr:col>34</xdr:col>
      <xdr:colOff>19050</xdr:colOff>
      <xdr:row>25</xdr:row>
      <xdr:rowOff>0</xdr:rowOff>
    </xdr:to>
    <xdr:sp macro="" textlink="">
      <xdr:nvSpPr>
        <xdr:cNvPr id="533957" name="Rectangle 23" descr="Dark upward diagonal">
          <a:extLst>
            <a:ext uri="{FF2B5EF4-FFF2-40B4-BE49-F238E27FC236}">
              <a16:creationId xmlns:a16="http://schemas.microsoft.com/office/drawing/2014/main" id="{736BED51-2BEE-483E-896F-CD012E63E954}"/>
            </a:ext>
          </a:extLst>
        </xdr:cNvPr>
        <xdr:cNvSpPr>
          <a:spLocks noChangeArrowheads="1"/>
        </xdr:cNvSpPr>
      </xdr:nvSpPr>
      <xdr:spPr bwMode="auto">
        <a:xfrm>
          <a:off x="3790950" y="2295525"/>
          <a:ext cx="114300" cy="8572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30</xdr:col>
      <xdr:colOff>0</xdr:colOff>
      <xdr:row>25</xdr:row>
      <xdr:rowOff>0</xdr:rowOff>
    </xdr:from>
    <xdr:to>
      <xdr:col>31</xdr:col>
      <xdr:colOff>0</xdr:colOff>
      <xdr:row>48</xdr:row>
      <xdr:rowOff>0</xdr:rowOff>
    </xdr:to>
    <xdr:sp macro="" textlink="">
      <xdr:nvSpPr>
        <xdr:cNvPr id="533958" name="Rectangle 24" descr="20%">
          <a:extLst>
            <a:ext uri="{FF2B5EF4-FFF2-40B4-BE49-F238E27FC236}">
              <a16:creationId xmlns:a16="http://schemas.microsoft.com/office/drawing/2014/main" id="{079B2BCC-F027-4C10-94C3-A9634BFC94C2}"/>
            </a:ext>
          </a:extLst>
        </xdr:cNvPr>
        <xdr:cNvSpPr>
          <a:spLocks noChangeArrowheads="1"/>
        </xdr:cNvSpPr>
      </xdr:nvSpPr>
      <xdr:spPr bwMode="auto">
        <a:xfrm>
          <a:off x="3429000" y="3152775"/>
          <a:ext cx="114300" cy="2847975"/>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33</xdr:col>
      <xdr:colOff>19050</xdr:colOff>
      <xdr:row>25</xdr:row>
      <xdr:rowOff>0</xdr:rowOff>
    </xdr:from>
    <xdr:to>
      <xdr:col>34</xdr:col>
      <xdr:colOff>19050</xdr:colOff>
      <xdr:row>48</xdr:row>
      <xdr:rowOff>0</xdr:rowOff>
    </xdr:to>
    <xdr:sp macro="" textlink="">
      <xdr:nvSpPr>
        <xdr:cNvPr id="533959" name="Rectangle 25" descr="20%">
          <a:extLst>
            <a:ext uri="{FF2B5EF4-FFF2-40B4-BE49-F238E27FC236}">
              <a16:creationId xmlns:a16="http://schemas.microsoft.com/office/drawing/2014/main" id="{EB7A88E9-B381-41A9-B05A-B7CA56DA57FF}"/>
            </a:ext>
          </a:extLst>
        </xdr:cNvPr>
        <xdr:cNvSpPr>
          <a:spLocks noChangeArrowheads="1"/>
        </xdr:cNvSpPr>
      </xdr:nvSpPr>
      <xdr:spPr bwMode="auto">
        <a:xfrm>
          <a:off x="3790950" y="3152775"/>
          <a:ext cx="114300" cy="2847975"/>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31</xdr:col>
      <xdr:colOff>0</xdr:colOff>
      <xdr:row>50</xdr:row>
      <xdr:rowOff>0</xdr:rowOff>
    </xdr:from>
    <xdr:to>
      <xdr:col>33</xdr:col>
      <xdr:colOff>0</xdr:colOff>
      <xdr:row>50</xdr:row>
      <xdr:rowOff>0</xdr:rowOff>
    </xdr:to>
    <xdr:sp macro="" textlink="">
      <xdr:nvSpPr>
        <xdr:cNvPr id="533960" name="Line 35">
          <a:extLst>
            <a:ext uri="{FF2B5EF4-FFF2-40B4-BE49-F238E27FC236}">
              <a16:creationId xmlns:a16="http://schemas.microsoft.com/office/drawing/2014/main" id="{9E9ED056-F5F7-49B7-BD30-B5C41D5DABF1}"/>
            </a:ext>
          </a:extLst>
        </xdr:cNvPr>
        <xdr:cNvSpPr>
          <a:spLocks noChangeShapeType="1"/>
        </xdr:cNvSpPr>
      </xdr:nvSpPr>
      <xdr:spPr bwMode="auto">
        <a:xfrm>
          <a:off x="3543300" y="62484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34</xdr:col>
      <xdr:colOff>0</xdr:colOff>
      <xdr:row>50</xdr:row>
      <xdr:rowOff>0</xdr:rowOff>
    </xdr:to>
    <xdr:sp macro="" textlink="">
      <xdr:nvSpPr>
        <xdr:cNvPr id="533961" name="Line 36">
          <a:extLst>
            <a:ext uri="{FF2B5EF4-FFF2-40B4-BE49-F238E27FC236}">
              <a16:creationId xmlns:a16="http://schemas.microsoft.com/office/drawing/2014/main" id="{F70C5AEC-F237-40FA-905F-00F3F852F9F3}"/>
            </a:ext>
          </a:extLst>
        </xdr:cNvPr>
        <xdr:cNvSpPr>
          <a:spLocks noChangeShapeType="1"/>
        </xdr:cNvSpPr>
      </xdr:nvSpPr>
      <xdr:spPr bwMode="auto">
        <a:xfrm flipH="1">
          <a:off x="3771900" y="6248400"/>
          <a:ext cx="114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50</xdr:row>
      <xdr:rowOff>0</xdr:rowOff>
    </xdr:from>
    <xdr:to>
      <xdr:col>31</xdr:col>
      <xdr:colOff>0</xdr:colOff>
      <xdr:row>50</xdr:row>
      <xdr:rowOff>0</xdr:rowOff>
    </xdr:to>
    <xdr:sp macro="" textlink="">
      <xdr:nvSpPr>
        <xdr:cNvPr id="533962" name="Line 37">
          <a:extLst>
            <a:ext uri="{FF2B5EF4-FFF2-40B4-BE49-F238E27FC236}">
              <a16:creationId xmlns:a16="http://schemas.microsoft.com/office/drawing/2014/main" id="{F75FAD14-BC1B-4EC5-934C-BFF4393BB1F5}"/>
            </a:ext>
          </a:extLst>
        </xdr:cNvPr>
        <xdr:cNvSpPr>
          <a:spLocks noChangeShapeType="1"/>
        </xdr:cNvSpPr>
      </xdr:nvSpPr>
      <xdr:spPr bwMode="auto">
        <a:xfrm flipV="1">
          <a:off x="3438525" y="6248400"/>
          <a:ext cx="104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47</xdr:row>
      <xdr:rowOff>114300</xdr:rowOff>
    </xdr:from>
    <xdr:to>
      <xdr:col>31</xdr:col>
      <xdr:colOff>9525</xdr:colOff>
      <xdr:row>50</xdr:row>
      <xdr:rowOff>85725</xdr:rowOff>
    </xdr:to>
    <xdr:sp macro="" textlink="">
      <xdr:nvSpPr>
        <xdr:cNvPr id="533963" name="Line 38">
          <a:extLst>
            <a:ext uri="{FF2B5EF4-FFF2-40B4-BE49-F238E27FC236}">
              <a16:creationId xmlns:a16="http://schemas.microsoft.com/office/drawing/2014/main" id="{A205F97E-9B4A-4687-89C6-AAA1546B844C}"/>
            </a:ext>
          </a:extLst>
        </xdr:cNvPr>
        <xdr:cNvSpPr>
          <a:spLocks noChangeShapeType="1"/>
        </xdr:cNvSpPr>
      </xdr:nvSpPr>
      <xdr:spPr bwMode="auto">
        <a:xfrm>
          <a:off x="3552825" y="5991225"/>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48</xdr:row>
      <xdr:rowOff>0</xdr:rowOff>
    </xdr:from>
    <xdr:to>
      <xdr:col>33</xdr:col>
      <xdr:colOff>0</xdr:colOff>
      <xdr:row>50</xdr:row>
      <xdr:rowOff>95250</xdr:rowOff>
    </xdr:to>
    <xdr:sp macro="" textlink="">
      <xdr:nvSpPr>
        <xdr:cNvPr id="533964" name="Line 39">
          <a:extLst>
            <a:ext uri="{FF2B5EF4-FFF2-40B4-BE49-F238E27FC236}">
              <a16:creationId xmlns:a16="http://schemas.microsoft.com/office/drawing/2014/main" id="{A541D1DD-4AB7-4BD5-89F6-FB0BA0C6E0DC}"/>
            </a:ext>
          </a:extLst>
        </xdr:cNvPr>
        <xdr:cNvSpPr>
          <a:spLocks noChangeShapeType="1"/>
        </xdr:cNvSpPr>
      </xdr:nvSpPr>
      <xdr:spPr bwMode="auto">
        <a:xfrm>
          <a:off x="3771900" y="600075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52</xdr:row>
      <xdr:rowOff>0</xdr:rowOff>
    </xdr:from>
    <xdr:to>
      <xdr:col>34</xdr:col>
      <xdr:colOff>0</xdr:colOff>
      <xdr:row>52</xdr:row>
      <xdr:rowOff>9525</xdr:rowOff>
    </xdr:to>
    <xdr:sp macro="" textlink="">
      <xdr:nvSpPr>
        <xdr:cNvPr id="533965" name="Line 40">
          <a:extLst>
            <a:ext uri="{FF2B5EF4-FFF2-40B4-BE49-F238E27FC236}">
              <a16:creationId xmlns:a16="http://schemas.microsoft.com/office/drawing/2014/main" id="{E0D4175E-9961-4F38-8727-E82C7CA4A5C2}"/>
            </a:ext>
          </a:extLst>
        </xdr:cNvPr>
        <xdr:cNvSpPr>
          <a:spLocks noChangeShapeType="1"/>
        </xdr:cNvSpPr>
      </xdr:nvSpPr>
      <xdr:spPr bwMode="auto">
        <a:xfrm>
          <a:off x="3438525" y="6496050"/>
          <a:ext cx="44767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104775</xdr:colOff>
      <xdr:row>7</xdr:row>
      <xdr:rowOff>0</xdr:rowOff>
    </xdr:from>
    <xdr:to>
      <xdr:col>55</xdr:col>
      <xdr:colOff>19050</xdr:colOff>
      <xdr:row>7</xdr:row>
      <xdr:rowOff>9525</xdr:rowOff>
    </xdr:to>
    <xdr:sp macro="" textlink="">
      <xdr:nvSpPr>
        <xdr:cNvPr id="533966" name="Line 42">
          <a:extLst>
            <a:ext uri="{FF2B5EF4-FFF2-40B4-BE49-F238E27FC236}">
              <a16:creationId xmlns:a16="http://schemas.microsoft.com/office/drawing/2014/main" id="{19FCAC60-2DF3-4537-8ADF-A9F2C5328C34}"/>
            </a:ext>
          </a:extLst>
        </xdr:cNvPr>
        <xdr:cNvSpPr>
          <a:spLocks noChangeShapeType="1"/>
        </xdr:cNvSpPr>
      </xdr:nvSpPr>
      <xdr:spPr bwMode="auto">
        <a:xfrm flipV="1">
          <a:off x="2162175" y="923925"/>
          <a:ext cx="41433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31</xdr:row>
      <xdr:rowOff>0</xdr:rowOff>
    </xdr:from>
    <xdr:to>
      <xdr:col>38</xdr:col>
      <xdr:colOff>0</xdr:colOff>
      <xdr:row>33</xdr:row>
      <xdr:rowOff>114300</xdr:rowOff>
    </xdr:to>
    <xdr:sp macro="" textlink="">
      <xdr:nvSpPr>
        <xdr:cNvPr id="533967" name="Line 50">
          <a:extLst>
            <a:ext uri="{FF2B5EF4-FFF2-40B4-BE49-F238E27FC236}">
              <a16:creationId xmlns:a16="http://schemas.microsoft.com/office/drawing/2014/main" id="{0CD93D52-2F0B-4772-889E-8AADDC8EF77F}"/>
            </a:ext>
          </a:extLst>
        </xdr:cNvPr>
        <xdr:cNvSpPr>
          <a:spLocks noChangeShapeType="1"/>
        </xdr:cNvSpPr>
      </xdr:nvSpPr>
      <xdr:spPr bwMode="auto">
        <a:xfrm flipV="1">
          <a:off x="3781425" y="3895725"/>
          <a:ext cx="5619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9525</xdr:colOff>
      <xdr:row>29</xdr:row>
      <xdr:rowOff>78105</xdr:rowOff>
    </xdr:from>
    <xdr:to>
      <xdr:col>40</xdr:col>
      <xdr:colOff>9525</xdr:colOff>
      <xdr:row>31</xdr:row>
      <xdr:rowOff>86064</xdr:rowOff>
    </xdr:to>
    <xdr:sp macro="" textlink="">
      <xdr:nvSpPr>
        <xdr:cNvPr id="7219" name="Oval 51">
          <a:extLst>
            <a:ext uri="{FF2B5EF4-FFF2-40B4-BE49-F238E27FC236}">
              <a16:creationId xmlns:a16="http://schemas.microsoft.com/office/drawing/2014/main" id="{880C9897-0E95-4572-A99C-92B0CB2835E7}"/>
            </a:ext>
          </a:extLst>
        </xdr:cNvPr>
        <xdr:cNvSpPr>
          <a:spLocks noChangeArrowheads="1"/>
        </xdr:cNvSpPr>
      </xdr:nvSpPr>
      <xdr:spPr bwMode="auto">
        <a:xfrm>
          <a:off x="4352925" y="3743325"/>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J</a:t>
          </a:r>
        </a:p>
      </xdr:txBody>
    </xdr:sp>
    <xdr:clientData/>
  </xdr:twoCellAnchor>
  <xdr:twoCellAnchor>
    <xdr:from>
      <xdr:col>23</xdr:col>
      <xdr:colOff>104775</xdr:colOff>
      <xdr:row>25</xdr:row>
      <xdr:rowOff>0</xdr:rowOff>
    </xdr:from>
    <xdr:to>
      <xdr:col>25</xdr:col>
      <xdr:colOff>104775</xdr:colOff>
      <xdr:row>25</xdr:row>
      <xdr:rowOff>0</xdr:rowOff>
    </xdr:to>
    <xdr:sp macro="" textlink="">
      <xdr:nvSpPr>
        <xdr:cNvPr id="533969" name="Line 53">
          <a:extLst>
            <a:ext uri="{FF2B5EF4-FFF2-40B4-BE49-F238E27FC236}">
              <a16:creationId xmlns:a16="http://schemas.microsoft.com/office/drawing/2014/main" id="{24D3B116-0927-41E4-9C60-F8D624763EB3}"/>
            </a:ext>
          </a:extLst>
        </xdr:cNvPr>
        <xdr:cNvSpPr>
          <a:spLocks noChangeShapeType="1"/>
        </xdr:cNvSpPr>
      </xdr:nvSpPr>
      <xdr:spPr bwMode="auto">
        <a:xfrm>
          <a:off x="2733675" y="315277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48</xdr:row>
      <xdr:rowOff>0</xdr:rowOff>
    </xdr:from>
    <xdr:to>
      <xdr:col>26</xdr:col>
      <xdr:colOff>9525</xdr:colOff>
      <xdr:row>48</xdr:row>
      <xdr:rowOff>0</xdr:rowOff>
    </xdr:to>
    <xdr:sp macro="" textlink="">
      <xdr:nvSpPr>
        <xdr:cNvPr id="533970" name="Line 54">
          <a:extLst>
            <a:ext uri="{FF2B5EF4-FFF2-40B4-BE49-F238E27FC236}">
              <a16:creationId xmlns:a16="http://schemas.microsoft.com/office/drawing/2014/main" id="{BE3CB9CB-FD5D-4D0A-BF8B-7483BE207C42}"/>
            </a:ext>
          </a:extLst>
        </xdr:cNvPr>
        <xdr:cNvSpPr>
          <a:spLocks noChangeShapeType="1"/>
        </xdr:cNvSpPr>
      </xdr:nvSpPr>
      <xdr:spPr bwMode="auto">
        <a:xfrm>
          <a:off x="2543175" y="6000750"/>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18</xdr:row>
      <xdr:rowOff>0</xdr:rowOff>
    </xdr:from>
    <xdr:to>
      <xdr:col>25</xdr:col>
      <xdr:colOff>0</xdr:colOff>
      <xdr:row>25</xdr:row>
      <xdr:rowOff>0</xdr:rowOff>
    </xdr:to>
    <xdr:sp macro="" textlink="">
      <xdr:nvSpPr>
        <xdr:cNvPr id="533971" name="Line 55">
          <a:extLst>
            <a:ext uri="{FF2B5EF4-FFF2-40B4-BE49-F238E27FC236}">
              <a16:creationId xmlns:a16="http://schemas.microsoft.com/office/drawing/2014/main" id="{EF2B278D-DF0E-462F-B62F-6A3C55C23736}"/>
            </a:ext>
          </a:extLst>
        </xdr:cNvPr>
        <xdr:cNvSpPr>
          <a:spLocks noChangeShapeType="1"/>
        </xdr:cNvSpPr>
      </xdr:nvSpPr>
      <xdr:spPr bwMode="auto">
        <a:xfrm>
          <a:off x="2857500" y="2286000"/>
          <a:ext cx="0" cy="8667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25</xdr:row>
      <xdr:rowOff>9525</xdr:rowOff>
    </xdr:from>
    <xdr:to>
      <xdr:col>25</xdr:col>
      <xdr:colOff>0</xdr:colOff>
      <xdr:row>43</xdr:row>
      <xdr:rowOff>9525</xdr:rowOff>
    </xdr:to>
    <xdr:sp macro="" textlink="">
      <xdr:nvSpPr>
        <xdr:cNvPr id="533972" name="Line 56">
          <a:extLst>
            <a:ext uri="{FF2B5EF4-FFF2-40B4-BE49-F238E27FC236}">
              <a16:creationId xmlns:a16="http://schemas.microsoft.com/office/drawing/2014/main" id="{774C25E3-ED8F-4378-8C1D-649BA94476C9}"/>
            </a:ext>
          </a:extLst>
        </xdr:cNvPr>
        <xdr:cNvSpPr>
          <a:spLocks noChangeShapeType="1"/>
        </xdr:cNvSpPr>
      </xdr:nvSpPr>
      <xdr:spPr bwMode="auto">
        <a:xfrm flipH="1">
          <a:off x="2857500" y="3162300"/>
          <a:ext cx="0" cy="2228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43</xdr:row>
      <xdr:rowOff>9525</xdr:rowOff>
    </xdr:from>
    <xdr:to>
      <xdr:col>25</xdr:col>
      <xdr:colOff>0</xdr:colOff>
      <xdr:row>48</xdr:row>
      <xdr:rowOff>9525</xdr:rowOff>
    </xdr:to>
    <xdr:sp macro="" textlink="">
      <xdr:nvSpPr>
        <xdr:cNvPr id="533973" name="Line 63">
          <a:extLst>
            <a:ext uri="{FF2B5EF4-FFF2-40B4-BE49-F238E27FC236}">
              <a16:creationId xmlns:a16="http://schemas.microsoft.com/office/drawing/2014/main" id="{D06F6908-3717-4AE8-8B45-730D464EDC09}"/>
            </a:ext>
          </a:extLst>
        </xdr:cNvPr>
        <xdr:cNvSpPr>
          <a:spLocks noChangeShapeType="1"/>
        </xdr:cNvSpPr>
      </xdr:nvSpPr>
      <xdr:spPr bwMode="auto">
        <a:xfrm>
          <a:off x="2857500" y="5391150"/>
          <a:ext cx="0" cy="619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43</xdr:row>
      <xdr:rowOff>9525</xdr:rowOff>
    </xdr:from>
    <xdr:to>
      <xdr:col>26</xdr:col>
      <xdr:colOff>9525</xdr:colOff>
      <xdr:row>43</xdr:row>
      <xdr:rowOff>9525</xdr:rowOff>
    </xdr:to>
    <xdr:sp macro="" textlink="">
      <xdr:nvSpPr>
        <xdr:cNvPr id="533974" name="Line 64">
          <a:extLst>
            <a:ext uri="{FF2B5EF4-FFF2-40B4-BE49-F238E27FC236}">
              <a16:creationId xmlns:a16="http://schemas.microsoft.com/office/drawing/2014/main" id="{21594A66-2E94-4978-BBB0-7BB6AE13BAC4}"/>
            </a:ext>
          </a:extLst>
        </xdr:cNvPr>
        <xdr:cNvSpPr>
          <a:spLocks noChangeShapeType="1"/>
        </xdr:cNvSpPr>
      </xdr:nvSpPr>
      <xdr:spPr bwMode="auto">
        <a:xfrm>
          <a:off x="2743200" y="5391150"/>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18</xdr:row>
      <xdr:rowOff>0</xdr:rowOff>
    </xdr:from>
    <xdr:to>
      <xdr:col>26</xdr:col>
      <xdr:colOff>0</xdr:colOff>
      <xdr:row>18</xdr:row>
      <xdr:rowOff>0</xdr:rowOff>
    </xdr:to>
    <xdr:sp macro="" textlink="">
      <xdr:nvSpPr>
        <xdr:cNvPr id="533975" name="Line 69">
          <a:extLst>
            <a:ext uri="{FF2B5EF4-FFF2-40B4-BE49-F238E27FC236}">
              <a16:creationId xmlns:a16="http://schemas.microsoft.com/office/drawing/2014/main" id="{DAA1E4C2-8122-4194-B71E-53A41FC559DB}"/>
            </a:ext>
          </a:extLst>
        </xdr:cNvPr>
        <xdr:cNvSpPr>
          <a:spLocks noChangeShapeType="1"/>
        </xdr:cNvSpPr>
      </xdr:nvSpPr>
      <xdr:spPr bwMode="auto">
        <a:xfrm>
          <a:off x="2724150" y="22860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15</xdr:row>
      <xdr:rowOff>19050</xdr:rowOff>
    </xdr:from>
    <xdr:to>
      <xdr:col>31</xdr:col>
      <xdr:colOff>0</xdr:colOff>
      <xdr:row>18</xdr:row>
      <xdr:rowOff>9525</xdr:rowOff>
    </xdr:to>
    <xdr:sp macro="" textlink="">
      <xdr:nvSpPr>
        <xdr:cNvPr id="533976" name="Rectangle 71" descr="Outlined diamond">
          <a:extLst>
            <a:ext uri="{FF2B5EF4-FFF2-40B4-BE49-F238E27FC236}">
              <a16:creationId xmlns:a16="http://schemas.microsoft.com/office/drawing/2014/main" id="{62BD5DEE-51C9-4308-B36C-BFE14B2FC6F1}"/>
            </a:ext>
          </a:extLst>
        </xdr:cNvPr>
        <xdr:cNvSpPr>
          <a:spLocks noChangeArrowheads="1"/>
        </xdr:cNvSpPr>
      </xdr:nvSpPr>
      <xdr:spPr bwMode="auto">
        <a:xfrm>
          <a:off x="3429000" y="1933575"/>
          <a:ext cx="114300" cy="361950"/>
        </a:xfrm>
        <a:prstGeom prst="rect">
          <a:avLst/>
        </a:prstGeom>
        <a:blipFill dpi="0" rotWithShape="0">
          <a:blip xmlns:r="http://schemas.openxmlformats.org/officeDocument/2006/relationships" r:embed="rId3"/>
          <a:srcRect/>
          <a:tile tx="0" ty="0" sx="100000" sy="100000" flip="none" algn="tl"/>
        </a:blipFill>
        <a:ln w="9525">
          <a:solidFill>
            <a:srgbClr val="000000"/>
          </a:solidFill>
          <a:miter lim="800000"/>
          <a:headEnd/>
          <a:tailEnd/>
        </a:ln>
      </xdr:spPr>
    </xdr:sp>
    <xdr:clientData/>
  </xdr:twoCellAnchor>
  <xdr:twoCellAnchor>
    <xdr:from>
      <xdr:col>33</xdr:col>
      <xdr:colOff>19050</xdr:colOff>
      <xdr:row>15</xdr:row>
      <xdr:rowOff>19050</xdr:rowOff>
    </xdr:from>
    <xdr:to>
      <xdr:col>34</xdr:col>
      <xdr:colOff>19050</xdr:colOff>
      <xdr:row>18</xdr:row>
      <xdr:rowOff>9525</xdr:rowOff>
    </xdr:to>
    <xdr:sp macro="" textlink="">
      <xdr:nvSpPr>
        <xdr:cNvPr id="533977" name="Rectangle 72" descr="Outlined diamond">
          <a:extLst>
            <a:ext uri="{FF2B5EF4-FFF2-40B4-BE49-F238E27FC236}">
              <a16:creationId xmlns:a16="http://schemas.microsoft.com/office/drawing/2014/main" id="{6639F6A1-559F-4DAE-9D8C-CA4813897B4B}"/>
            </a:ext>
          </a:extLst>
        </xdr:cNvPr>
        <xdr:cNvSpPr>
          <a:spLocks noChangeArrowheads="1"/>
        </xdr:cNvSpPr>
      </xdr:nvSpPr>
      <xdr:spPr bwMode="auto">
        <a:xfrm>
          <a:off x="3790950" y="1933575"/>
          <a:ext cx="114300" cy="361950"/>
        </a:xfrm>
        <a:prstGeom prst="rect">
          <a:avLst/>
        </a:prstGeom>
        <a:blipFill dpi="0" rotWithShape="0">
          <a:blip xmlns:r="http://schemas.openxmlformats.org/officeDocument/2006/relationships" r:embed="rId3"/>
          <a:srcRect/>
          <a:tile tx="0" ty="0" sx="100000" sy="100000" flip="none" algn="tl"/>
        </a:blipFill>
        <a:ln w="9525">
          <a:solidFill>
            <a:srgbClr val="000000"/>
          </a:solidFill>
          <a:miter lim="800000"/>
          <a:headEnd/>
          <a:tailEnd/>
        </a:ln>
      </xdr:spPr>
    </xdr:sp>
    <xdr:clientData/>
  </xdr:twoCellAnchor>
  <xdr:twoCellAnchor>
    <xdr:from>
      <xdr:col>38</xdr:col>
      <xdr:colOff>9525</xdr:colOff>
      <xdr:row>36</xdr:row>
      <xdr:rowOff>19050</xdr:rowOff>
    </xdr:from>
    <xdr:to>
      <xdr:col>40</xdr:col>
      <xdr:colOff>28927</xdr:colOff>
      <xdr:row>38</xdr:row>
      <xdr:rowOff>1885</xdr:rowOff>
    </xdr:to>
    <xdr:sp macro="" textlink="">
      <xdr:nvSpPr>
        <xdr:cNvPr id="7248" name="Oval 80">
          <a:extLst>
            <a:ext uri="{FF2B5EF4-FFF2-40B4-BE49-F238E27FC236}">
              <a16:creationId xmlns:a16="http://schemas.microsoft.com/office/drawing/2014/main" id="{986F890C-7680-4074-807E-529FEC7B2D54}"/>
            </a:ext>
          </a:extLst>
        </xdr:cNvPr>
        <xdr:cNvSpPr>
          <a:spLocks noChangeArrowheads="1"/>
        </xdr:cNvSpPr>
      </xdr:nvSpPr>
      <xdr:spPr bwMode="auto">
        <a:xfrm>
          <a:off x="4371975" y="45339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a:t>
          </a:r>
        </a:p>
      </xdr:txBody>
    </xdr:sp>
    <xdr:clientData/>
  </xdr:twoCellAnchor>
  <xdr:twoCellAnchor>
    <xdr:from>
      <xdr:col>34</xdr:col>
      <xdr:colOff>19050</xdr:colOff>
      <xdr:row>37</xdr:row>
      <xdr:rowOff>95250</xdr:rowOff>
    </xdr:from>
    <xdr:to>
      <xdr:col>38</xdr:col>
      <xdr:colOff>57150</xdr:colOff>
      <xdr:row>40</xdr:row>
      <xdr:rowOff>57150</xdr:rowOff>
    </xdr:to>
    <xdr:sp macro="" textlink="">
      <xdr:nvSpPr>
        <xdr:cNvPr id="533979" name="Line 81">
          <a:extLst>
            <a:ext uri="{FF2B5EF4-FFF2-40B4-BE49-F238E27FC236}">
              <a16:creationId xmlns:a16="http://schemas.microsoft.com/office/drawing/2014/main" id="{522B112A-B407-42C3-BB25-1C87F5024766}"/>
            </a:ext>
          </a:extLst>
        </xdr:cNvPr>
        <xdr:cNvSpPr>
          <a:spLocks noChangeShapeType="1"/>
        </xdr:cNvSpPr>
      </xdr:nvSpPr>
      <xdr:spPr bwMode="auto">
        <a:xfrm flipH="1">
          <a:off x="3905250" y="4733925"/>
          <a:ext cx="4953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57150</xdr:colOff>
      <xdr:row>6</xdr:row>
      <xdr:rowOff>19050</xdr:rowOff>
    </xdr:from>
    <xdr:to>
      <xdr:col>32</xdr:col>
      <xdr:colOff>9525</xdr:colOff>
      <xdr:row>42</xdr:row>
      <xdr:rowOff>114300</xdr:rowOff>
    </xdr:to>
    <xdr:grpSp>
      <xdr:nvGrpSpPr>
        <xdr:cNvPr id="533980" name="Group 171">
          <a:extLst>
            <a:ext uri="{FF2B5EF4-FFF2-40B4-BE49-F238E27FC236}">
              <a16:creationId xmlns:a16="http://schemas.microsoft.com/office/drawing/2014/main" id="{36CF2009-289E-40B9-8EE6-C97D72ED72AF}"/>
            </a:ext>
          </a:extLst>
        </xdr:cNvPr>
        <xdr:cNvGrpSpPr>
          <a:grpSpLocks/>
        </xdr:cNvGrpSpPr>
      </xdr:nvGrpSpPr>
      <xdr:grpSpPr bwMode="auto">
        <a:xfrm>
          <a:off x="1634159" y="873815"/>
          <a:ext cx="1979957" cy="4866033"/>
          <a:chOff x="219" y="79"/>
          <a:chExt cx="264" cy="625"/>
        </a:xfrm>
      </xdr:grpSpPr>
      <xdr:sp macro="" textlink="">
        <xdr:nvSpPr>
          <xdr:cNvPr id="534035" name="Line 62">
            <a:extLst>
              <a:ext uri="{FF2B5EF4-FFF2-40B4-BE49-F238E27FC236}">
                <a16:creationId xmlns:a16="http://schemas.microsoft.com/office/drawing/2014/main" id="{8E5A4202-FCCC-43A8-B045-981DFA3FD720}"/>
              </a:ext>
            </a:extLst>
          </xdr:cNvPr>
          <xdr:cNvSpPr>
            <a:spLocks noChangeShapeType="1"/>
          </xdr:cNvSpPr>
        </xdr:nvSpPr>
        <xdr:spPr bwMode="auto">
          <a:xfrm flipH="1" flipV="1">
            <a:off x="480" y="170"/>
            <a:ext cx="3" cy="534"/>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4036" name="Line 32">
            <a:extLst>
              <a:ext uri="{FF2B5EF4-FFF2-40B4-BE49-F238E27FC236}">
                <a16:creationId xmlns:a16="http://schemas.microsoft.com/office/drawing/2014/main" id="{56BE6A49-AB5F-4B55-8E75-3D5A30CB635A}"/>
              </a:ext>
            </a:extLst>
          </xdr:cNvPr>
          <xdr:cNvSpPr>
            <a:spLocks noChangeShapeType="1"/>
          </xdr:cNvSpPr>
        </xdr:nvSpPr>
        <xdr:spPr bwMode="auto">
          <a:xfrm>
            <a:off x="256" y="172"/>
            <a:ext cx="2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50" name="Oval 82">
            <a:extLst>
              <a:ext uri="{FF2B5EF4-FFF2-40B4-BE49-F238E27FC236}">
                <a16:creationId xmlns:a16="http://schemas.microsoft.com/office/drawing/2014/main" id="{4A82CD2C-1535-4A72-9E3E-168337BB232C}"/>
              </a:ext>
            </a:extLst>
          </xdr:cNvPr>
          <xdr:cNvSpPr>
            <a:spLocks noChangeArrowheads="1"/>
          </xdr:cNvSpPr>
        </xdr:nvSpPr>
        <xdr:spPr bwMode="auto">
          <a:xfrm>
            <a:off x="219" y="7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
            </a:r>
          </a:p>
        </xdr:txBody>
      </xdr:sp>
      <xdr:sp macro="" textlink="">
        <xdr:nvSpPr>
          <xdr:cNvPr id="534038" name="Line 83">
            <a:extLst>
              <a:ext uri="{FF2B5EF4-FFF2-40B4-BE49-F238E27FC236}">
                <a16:creationId xmlns:a16="http://schemas.microsoft.com/office/drawing/2014/main" id="{E65A4982-9B7D-42AD-AF70-8E96C6978832}"/>
              </a:ext>
            </a:extLst>
          </xdr:cNvPr>
          <xdr:cNvSpPr>
            <a:spLocks noChangeShapeType="1"/>
          </xdr:cNvSpPr>
        </xdr:nvSpPr>
        <xdr:spPr bwMode="auto">
          <a:xfrm flipH="1" flipV="1">
            <a:off x="240" y="112"/>
            <a:ext cx="41" cy="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0</xdr:colOff>
      <xdr:row>12</xdr:row>
      <xdr:rowOff>85725</xdr:rowOff>
    </xdr:from>
    <xdr:to>
      <xdr:col>31</xdr:col>
      <xdr:colOff>0</xdr:colOff>
      <xdr:row>16</xdr:row>
      <xdr:rowOff>38100</xdr:rowOff>
    </xdr:to>
    <xdr:grpSp>
      <xdr:nvGrpSpPr>
        <xdr:cNvPr id="533981" name="Group 162">
          <a:extLst>
            <a:ext uri="{FF2B5EF4-FFF2-40B4-BE49-F238E27FC236}">
              <a16:creationId xmlns:a16="http://schemas.microsoft.com/office/drawing/2014/main" id="{915C80BF-EEA8-43F6-8338-FD58BB51E0DD}"/>
            </a:ext>
          </a:extLst>
        </xdr:cNvPr>
        <xdr:cNvGrpSpPr>
          <a:grpSpLocks/>
        </xdr:cNvGrpSpPr>
      </xdr:nvGrpSpPr>
      <xdr:grpSpPr bwMode="auto">
        <a:xfrm>
          <a:off x="1914939" y="1735621"/>
          <a:ext cx="1577009" cy="482462"/>
          <a:chOff x="255" y="203"/>
          <a:chExt cx="210" cy="62"/>
        </a:xfrm>
      </xdr:grpSpPr>
      <xdr:sp macro="" textlink="">
        <xdr:nvSpPr>
          <xdr:cNvPr id="534032" name="Line 61">
            <a:extLst>
              <a:ext uri="{FF2B5EF4-FFF2-40B4-BE49-F238E27FC236}">
                <a16:creationId xmlns:a16="http://schemas.microsoft.com/office/drawing/2014/main" id="{8401E577-862A-42D3-91EA-CC1FDA0F4AA4}"/>
              </a:ext>
            </a:extLst>
          </xdr:cNvPr>
          <xdr:cNvSpPr>
            <a:spLocks noChangeShapeType="1"/>
          </xdr:cNvSpPr>
        </xdr:nvSpPr>
        <xdr:spPr bwMode="auto">
          <a:xfrm flipV="1">
            <a:off x="255" y="204"/>
            <a:ext cx="21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52" name="Oval 84">
            <a:extLst>
              <a:ext uri="{FF2B5EF4-FFF2-40B4-BE49-F238E27FC236}">
                <a16:creationId xmlns:a16="http://schemas.microsoft.com/office/drawing/2014/main" id="{2CE567C9-6398-4E59-9F32-074C069E6D57}"/>
              </a:ext>
            </a:extLst>
          </xdr:cNvPr>
          <xdr:cNvSpPr>
            <a:spLocks noChangeArrowheads="1"/>
          </xdr:cNvSpPr>
        </xdr:nvSpPr>
        <xdr:spPr bwMode="auto">
          <a:xfrm>
            <a:off x="263" y="232"/>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t>
            </a:r>
          </a:p>
          <a:p>
            <a:pPr algn="l" rtl="0">
              <a:defRPr sz="1000"/>
            </a:pPr>
            <a:r>
              <a:rPr lang="en-US" sz="1000" b="0" i="0" u="none" strike="noStrike" baseline="0">
                <a:solidFill>
                  <a:srgbClr val="000000"/>
                </a:solidFill>
                <a:latin typeface="Arial"/>
                <a:cs typeface="Arial"/>
              </a:rPr>
              <a:t>E</a:t>
            </a:r>
          </a:p>
        </xdr:txBody>
      </xdr:sp>
      <xdr:sp macro="" textlink="">
        <xdr:nvSpPr>
          <xdr:cNvPr id="534034" name="Line 85">
            <a:extLst>
              <a:ext uri="{FF2B5EF4-FFF2-40B4-BE49-F238E27FC236}">
                <a16:creationId xmlns:a16="http://schemas.microsoft.com/office/drawing/2014/main" id="{92FFE5CC-B6CA-4CD9-82C9-E05D140F3632}"/>
              </a:ext>
            </a:extLst>
          </xdr:cNvPr>
          <xdr:cNvSpPr>
            <a:spLocks noChangeShapeType="1"/>
          </xdr:cNvSpPr>
        </xdr:nvSpPr>
        <xdr:spPr bwMode="auto">
          <a:xfrm flipV="1">
            <a:off x="285" y="203"/>
            <a:ext cx="19"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76</xdr:col>
      <xdr:colOff>9525</xdr:colOff>
      <xdr:row>7</xdr:row>
      <xdr:rowOff>19050</xdr:rowOff>
    </xdr:from>
    <xdr:to>
      <xdr:col>80</xdr:col>
      <xdr:colOff>0</xdr:colOff>
      <xdr:row>7</xdr:row>
      <xdr:rowOff>95250</xdr:rowOff>
    </xdr:to>
    <xdr:sp macro="" textlink="">
      <xdr:nvSpPr>
        <xdr:cNvPr id="533982" name="Rectangle 104" descr="40%">
          <a:extLst>
            <a:ext uri="{FF2B5EF4-FFF2-40B4-BE49-F238E27FC236}">
              <a16:creationId xmlns:a16="http://schemas.microsoft.com/office/drawing/2014/main" id="{8D67347D-3FF6-4827-8F66-E0BE5EAE32FA}"/>
            </a:ext>
          </a:extLst>
        </xdr:cNvPr>
        <xdr:cNvSpPr>
          <a:spLocks noChangeArrowheads="1"/>
        </xdr:cNvSpPr>
      </xdr:nvSpPr>
      <xdr:spPr bwMode="auto">
        <a:xfrm>
          <a:off x="8696325" y="942975"/>
          <a:ext cx="447675" cy="76200"/>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clientData/>
  </xdr:twoCellAnchor>
  <xdr:twoCellAnchor>
    <xdr:from>
      <xdr:col>76</xdr:col>
      <xdr:colOff>9525</xdr:colOff>
      <xdr:row>8</xdr:row>
      <xdr:rowOff>19050</xdr:rowOff>
    </xdr:from>
    <xdr:to>
      <xdr:col>80</xdr:col>
      <xdr:colOff>0</xdr:colOff>
      <xdr:row>8</xdr:row>
      <xdr:rowOff>95250</xdr:rowOff>
    </xdr:to>
    <xdr:sp macro="" textlink="">
      <xdr:nvSpPr>
        <xdr:cNvPr id="533983" name="Rectangle 105" descr="20%">
          <a:extLst>
            <a:ext uri="{FF2B5EF4-FFF2-40B4-BE49-F238E27FC236}">
              <a16:creationId xmlns:a16="http://schemas.microsoft.com/office/drawing/2014/main" id="{0FAF3B32-A8E3-44E9-AD0E-7B5A392F6779}"/>
            </a:ext>
          </a:extLst>
        </xdr:cNvPr>
        <xdr:cNvSpPr>
          <a:spLocks noChangeArrowheads="1"/>
        </xdr:cNvSpPr>
      </xdr:nvSpPr>
      <xdr:spPr bwMode="auto">
        <a:xfrm>
          <a:off x="8696325" y="1066800"/>
          <a:ext cx="447675" cy="76200"/>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76</xdr:col>
      <xdr:colOff>9525</xdr:colOff>
      <xdr:row>9</xdr:row>
      <xdr:rowOff>19050</xdr:rowOff>
    </xdr:from>
    <xdr:to>
      <xdr:col>80</xdr:col>
      <xdr:colOff>0</xdr:colOff>
      <xdr:row>9</xdr:row>
      <xdr:rowOff>95250</xdr:rowOff>
    </xdr:to>
    <xdr:sp macro="" textlink="">
      <xdr:nvSpPr>
        <xdr:cNvPr id="533984" name="Rectangle 106" descr="Dark upward diagonal">
          <a:extLst>
            <a:ext uri="{FF2B5EF4-FFF2-40B4-BE49-F238E27FC236}">
              <a16:creationId xmlns:a16="http://schemas.microsoft.com/office/drawing/2014/main" id="{8ED2B7CF-5CD9-485F-9406-93FACB3724B2}"/>
            </a:ext>
          </a:extLst>
        </xdr:cNvPr>
        <xdr:cNvSpPr>
          <a:spLocks noChangeArrowheads="1"/>
        </xdr:cNvSpPr>
      </xdr:nvSpPr>
      <xdr:spPr bwMode="auto">
        <a:xfrm>
          <a:off x="8696325" y="1190625"/>
          <a:ext cx="447675" cy="762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76</xdr:col>
      <xdr:colOff>9525</xdr:colOff>
      <xdr:row>10</xdr:row>
      <xdr:rowOff>28575</xdr:rowOff>
    </xdr:from>
    <xdr:to>
      <xdr:col>80</xdr:col>
      <xdr:colOff>0</xdr:colOff>
      <xdr:row>10</xdr:row>
      <xdr:rowOff>104775</xdr:rowOff>
    </xdr:to>
    <xdr:sp macro="" textlink="">
      <xdr:nvSpPr>
        <xdr:cNvPr id="533985" name="Rectangle 107" descr="Outlined diamond">
          <a:extLst>
            <a:ext uri="{FF2B5EF4-FFF2-40B4-BE49-F238E27FC236}">
              <a16:creationId xmlns:a16="http://schemas.microsoft.com/office/drawing/2014/main" id="{D2D904D0-7AFF-4731-9601-B2FCCFAC2627}"/>
            </a:ext>
          </a:extLst>
        </xdr:cNvPr>
        <xdr:cNvSpPr>
          <a:spLocks noChangeArrowheads="1"/>
        </xdr:cNvSpPr>
      </xdr:nvSpPr>
      <xdr:spPr bwMode="auto">
        <a:xfrm>
          <a:off x="8696325" y="1323975"/>
          <a:ext cx="447675" cy="76200"/>
        </a:xfrm>
        <a:prstGeom prst="rect">
          <a:avLst/>
        </a:prstGeom>
        <a:blipFill dpi="0" rotWithShape="0">
          <a:blip xmlns:r="http://schemas.openxmlformats.org/officeDocument/2006/relationships" r:embed="rId3"/>
          <a:srcRect/>
          <a:tile tx="0" ty="0" sx="100000" sy="100000" flip="none" algn="tl"/>
        </a:blipFill>
        <a:ln w="9525">
          <a:solidFill>
            <a:srgbClr val="000000"/>
          </a:solidFill>
          <a:miter lim="800000"/>
          <a:headEnd/>
          <a:tailEnd/>
        </a:ln>
      </xdr:spPr>
    </xdr:sp>
    <xdr:clientData/>
  </xdr:twoCellAnchor>
  <xdr:twoCellAnchor>
    <xdr:from>
      <xdr:col>26</xdr:col>
      <xdr:colOff>0</xdr:colOff>
      <xdr:row>4</xdr:row>
      <xdr:rowOff>104775</xdr:rowOff>
    </xdr:from>
    <xdr:to>
      <xdr:col>40</xdr:col>
      <xdr:colOff>76200</xdr:colOff>
      <xdr:row>9</xdr:row>
      <xdr:rowOff>0</xdr:rowOff>
    </xdr:to>
    <xdr:grpSp>
      <xdr:nvGrpSpPr>
        <xdr:cNvPr id="533986" name="Group 118">
          <a:extLst>
            <a:ext uri="{FF2B5EF4-FFF2-40B4-BE49-F238E27FC236}">
              <a16:creationId xmlns:a16="http://schemas.microsoft.com/office/drawing/2014/main" id="{15F0C535-631D-4974-8BF0-5E4028C370C6}"/>
            </a:ext>
          </a:extLst>
        </xdr:cNvPr>
        <xdr:cNvGrpSpPr>
          <a:grpSpLocks/>
        </xdr:cNvGrpSpPr>
      </xdr:nvGrpSpPr>
      <xdr:grpSpPr bwMode="auto">
        <a:xfrm>
          <a:off x="2928730" y="694497"/>
          <a:ext cx="1653209" cy="557833"/>
          <a:chOff x="121" y="32"/>
          <a:chExt cx="220" cy="68"/>
        </a:xfrm>
      </xdr:grpSpPr>
      <xdr:sp macro="" textlink="">
        <xdr:nvSpPr>
          <xdr:cNvPr id="534025" name="Line 119">
            <a:extLst>
              <a:ext uri="{FF2B5EF4-FFF2-40B4-BE49-F238E27FC236}">
                <a16:creationId xmlns:a16="http://schemas.microsoft.com/office/drawing/2014/main" id="{7D3EE71F-427D-4CFE-B500-9A18C3FD9C66}"/>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34026" name="Rectangle 120" descr="40%">
            <a:extLst>
              <a:ext uri="{FF2B5EF4-FFF2-40B4-BE49-F238E27FC236}">
                <a16:creationId xmlns:a16="http://schemas.microsoft.com/office/drawing/2014/main" id="{04527902-9BEA-470D-BB71-42BEA54F8739}"/>
              </a:ext>
            </a:extLst>
          </xdr:cNvPr>
          <xdr:cNvSpPr>
            <a:spLocks noChangeArrowheads="1"/>
          </xdr:cNvSpPr>
        </xdr:nvSpPr>
        <xdr:spPr bwMode="auto">
          <a:xfrm>
            <a:off x="121" y="69"/>
            <a:ext cx="29" cy="31"/>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sp macro="" textlink="">
        <xdr:nvSpPr>
          <xdr:cNvPr id="534027" name="Rectangle 121" descr="40%">
            <a:extLst>
              <a:ext uri="{FF2B5EF4-FFF2-40B4-BE49-F238E27FC236}">
                <a16:creationId xmlns:a16="http://schemas.microsoft.com/office/drawing/2014/main" id="{989484FC-D943-47E1-8D31-48FEC54D53A8}"/>
              </a:ext>
            </a:extLst>
          </xdr:cNvPr>
          <xdr:cNvSpPr>
            <a:spLocks noChangeArrowheads="1"/>
          </xdr:cNvSpPr>
        </xdr:nvSpPr>
        <xdr:spPr bwMode="auto">
          <a:xfrm>
            <a:off x="271" y="68"/>
            <a:ext cx="30" cy="32"/>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sp macro="" textlink="">
        <xdr:nvSpPr>
          <xdr:cNvPr id="534028" name="Line 122">
            <a:extLst>
              <a:ext uri="{FF2B5EF4-FFF2-40B4-BE49-F238E27FC236}">
                <a16:creationId xmlns:a16="http://schemas.microsoft.com/office/drawing/2014/main" id="{6DF68862-4F44-47E1-9580-DEFE15FDE445}"/>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534029" name="Group 123">
            <a:extLst>
              <a:ext uri="{FF2B5EF4-FFF2-40B4-BE49-F238E27FC236}">
                <a16:creationId xmlns:a16="http://schemas.microsoft.com/office/drawing/2014/main" id="{3026399A-8B88-4843-9788-0077A4C81B08}"/>
              </a:ext>
            </a:extLst>
          </xdr:cNvPr>
          <xdr:cNvGrpSpPr>
            <a:grpSpLocks/>
          </xdr:cNvGrpSpPr>
        </xdr:nvGrpSpPr>
        <xdr:grpSpPr bwMode="auto">
          <a:xfrm>
            <a:off x="266" y="32"/>
            <a:ext cx="75" cy="36"/>
            <a:chOff x="193" y="31"/>
            <a:chExt cx="80" cy="33"/>
          </a:xfrm>
        </xdr:grpSpPr>
        <xdr:sp macro="" textlink="">
          <xdr:nvSpPr>
            <xdr:cNvPr id="534030" name="Line 124">
              <a:extLst>
                <a:ext uri="{FF2B5EF4-FFF2-40B4-BE49-F238E27FC236}">
                  <a16:creationId xmlns:a16="http://schemas.microsoft.com/office/drawing/2014/main" id="{042B8874-C8EE-499F-ADFF-D8C8C339F82D}"/>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93" name="Oval 125">
              <a:extLst>
                <a:ext uri="{FF2B5EF4-FFF2-40B4-BE49-F238E27FC236}">
                  <a16:creationId xmlns:a16="http://schemas.microsoft.com/office/drawing/2014/main" id="{8CD68753-7072-4B74-AF22-710EA814B86A}"/>
                </a:ext>
              </a:extLst>
            </xdr:cNvPr>
            <xdr:cNvSpPr>
              <a:spLocks noChangeArrowheads="1"/>
            </xdr:cNvSpPr>
          </xdr:nvSpPr>
          <xdr:spPr bwMode="auto">
            <a:xfrm>
              <a:off x="242" y="31"/>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30</xdr:col>
      <xdr:colOff>104775</xdr:colOff>
      <xdr:row>9</xdr:row>
      <xdr:rowOff>9525</xdr:rowOff>
    </xdr:from>
    <xdr:to>
      <xdr:col>31</xdr:col>
      <xdr:colOff>9525</xdr:colOff>
      <xdr:row>25</xdr:row>
      <xdr:rowOff>9525</xdr:rowOff>
    </xdr:to>
    <xdr:sp macro="" textlink="">
      <xdr:nvSpPr>
        <xdr:cNvPr id="533987" name="Line 129">
          <a:extLst>
            <a:ext uri="{FF2B5EF4-FFF2-40B4-BE49-F238E27FC236}">
              <a16:creationId xmlns:a16="http://schemas.microsoft.com/office/drawing/2014/main" id="{CB24DE32-24D3-4AE4-ADE9-2388A5643D53}"/>
            </a:ext>
          </a:extLst>
        </xdr:cNvPr>
        <xdr:cNvSpPr>
          <a:spLocks noChangeShapeType="1"/>
        </xdr:cNvSpPr>
      </xdr:nvSpPr>
      <xdr:spPr bwMode="auto">
        <a:xfrm>
          <a:off x="3533775" y="1181100"/>
          <a:ext cx="19050"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9</xdr:row>
      <xdr:rowOff>9525</xdr:rowOff>
    </xdr:from>
    <xdr:to>
      <xdr:col>32</xdr:col>
      <xdr:colOff>104775</xdr:colOff>
      <xdr:row>25</xdr:row>
      <xdr:rowOff>9525</xdr:rowOff>
    </xdr:to>
    <xdr:sp macro="" textlink="">
      <xdr:nvSpPr>
        <xdr:cNvPr id="533988" name="Line 130">
          <a:extLst>
            <a:ext uri="{FF2B5EF4-FFF2-40B4-BE49-F238E27FC236}">
              <a16:creationId xmlns:a16="http://schemas.microsoft.com/office/drawing/2014/main" id="{C807782C-CD9C-43B1-B3A8-5C09453E082D}"/>
            </a:ext>
          </a:extLst>
        </xdr:cNvPr>
        <xdr:cNvSpPr>
          <a:spLocks noChangeShapeType="1"/>
        </xdr:cNvSpPr>
      </xdr:nvSpPr>
      <xdr:spPr bwMode="auto">
        <a:xfrm flipH="1">
          <a:off x="3762375" y="1181100"/>
          <a:ext cx="0"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104775</xdr:colOff>
      <xdr:row>9</xdr:row>
      <xdr:rowOff>0</xdr:rowOff>
    </xdr:from>
    <xdr:to>
      <xdr:col>32</xdr:col>
      <xdr:colOff>104775</xdr:colOff>
      <xdr:row>9</xdr:row>
      <xdr:rowOff>0</xdr:rowOff>
    </xdr:to>
    <xdr:cxnSp macro="">
      <xdr:nvCxnSpPr>
        <xdr:cNvPr id="533989" name="AutoShape 135">
          <a:extLst>
            <a:ext uri="{FF2B5EF4-FFF2-40B4-BE49-F238E27FC236}">
              <a16:creationId xmlns:a16="http://schemas.microsoft.com/office/drawing/2014/main" id="{662AF4C4-14E5-4EA6-9ED4-C8B6BD38CDC6}"/>
            </a:ext>
          </a:extLst>
        </xdr:cNvPr>
        <xdr:cNvCxnSpPr>
          <a:cxnSpLocks noChangeShapeType="1"/>
          <a:stCxn id="533987" idx="0"/>
          <a:endCxn id="533988" idx="0"/>
        </xdr:cNvCxnSpPr>
      </xdr:nvCxnSpPr>
      <xdr:spPr bwMode="auto">
        <a:xfrm>
          <a:off x="3533775" y="1171575"/>
          <a:ext cx="2286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9525</xdr:colOff>
      <xdr:row>4</xdr:row>
      <xdr:rowOff>9525</xdr:rowOff>
    </xdr:from>
    <xdr:to>
      <xdr:col>33</xdr:col>
      <xdr:colOff>38100</xdr:colOff>
      <xdr:row>9</xdr:row>
      <xdr:rowOff>28575</xdr:rowOff>
    </xdr:to>
    <xdr:grpSp>
      <xdr:nvGrpSpPr>
        <xdr:cNvPr id="533990" name="Group 136">
          <a:extLst>
            <a:ext uri="{FF2B5EF4-FFF2-40B4-BE49-F238E27FC236}">
              <a16:creationId xmlns:a16="http://schemas.microsoft.com/office/drawing/2014/main" id="{860AF558-AB44-4F2A-B8B3-65954A2CD37A}"/>
            </a:ext>
          </a:extLst>
        </xdr:cNvPr>
        <xdr:cNvGrpSpPr>
          <a:grpSpLocks/>
        </xdr:cNvGrpSpPr>
      </xdr:nvGrpSpPr>
      <xdr:grpSpPr bwMode="auto">
        <a:xfrm>
          <a:off x="2600325" y="599247"/>
          <a:ext cx="1155010" cy="681658"/>
          <a:chOff x="510" y="177"/>
          <a:chExt cx="154" cy="88"/>
        </a:xfrm>
      </xdr:grpSpPr>
      <xdr:sp macro="" textlink="">
        <xdr:nvSpPr>
          <xdr:cNvPr id="534020" name="Line 137">
            <a:extLst>
              <a:ext uri="{FF2B5EF4-FFF2-40B4-BE49-F238E27FC236}">
                <a16:creationId xmlns:a16="http://schemas.microsoft.com/office/drawing/2014/main" id="{DDAC7FF8-6454-4FFF-9BB3-195D68C1467D}"/>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306" name="Oval 138">
            <a:extLst>
              <a:ext uri="{FF2B5EF4-FFF2-40B4-BE49-F238E27FC236}">
                <a16:creationId xmlns:a16="http://schemas.microsoft.com/office/drawing/2014/main" id="{41F2197E-1C5D-4C87-AC6E-81831B137141}"/>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534022" name="Line 139">
            <a:extLst>
              <a:ext uri="{FF2B5EF4-FFF2-40B4-BE49-F238E27FC236}">
                <a16:creationId xmlns:a16="http://schemas.microsoft.com/office/drawing/2014/main" id="{245D6769-76C7-49BE-96E4-E93BA5AF7251}"/>
              </a:ext>
            </a:extLst>
          </xdr:cNvPr>
          <xdr:cNvSpPr>
            <a:spLocks noChangeShapeType="1"/>
          </xdr:cNvSpPr>
        </xdr:nvSpPr>
        <xdr:spPr bwMode="auto">
          <a:xfrm>
            <a:off x="621"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4023" name="Line 140">
            <a:extLst>
              <a:ext uri="{FF2B5EF4-FFF2-40B4-BE49-F238E27FC236}">
                <a16:creationId xmlns:a16="http://schemas.microsoft.com/office/drawing/2014/main" id="{84341888-97B8-4FF2-83DE-DC15FB9269FD}"/>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4024" name="Line 141">
            <a:extLst>
              <a:ext uri="{FF2B5EF4-FFF2-40B4-BE49-F238E27FC236}">
                <a16:creationId xmlns:a16="http://schemas.microsoft.com/office/drawing/2014/main" id="{8E33E4B3-305B-4B6B-88A7-00049074D64C}"/>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95250</xdr:colOff>
      <xdr:row>7</xdr:row>
      <xdr:rowOff>9525</xdr:rowOff>
    </xdr:from>
    <xdr:to>
      <xdr:col>42</xdr:col>
      <xdr:colOff>57150</xdr:colOff>
      <xdr:row>15</xdr:row>
      <xdr:rowOff>9525</xdr:rowOff>
    </xdr:to>
    <xdr:grpSp>
      <xdr:nvGrpSpPr>
        <xdr:cNvPr id="533991" name="Group 143">
          <a:extLst>
            <a:ext uri="{FF2B5EF4-FFF2-40B4-BE49-F238E27FC236}">
              <a16:creationId xmlns:a16="http://schemas.microsoft.com/office/drawing/2014/main" id="{AEECCB8F-579A-4648-9DD9-74D697347875}"/>
            </a:ext>
          </a:extLst>
        </xdr:cNvPr>
        <xdr:cNvGrpSpPr>
          <a:grpSpLocks/>
        </xdr:cNvGrpSpPr>
      </xdr:nvGrpSpPr>
      <xdr:grpSpPr bwMode="auto">
        <a:xfrm>
          <a:off x="2686050" y="996812"/>
          <a:ext cx="2102126" cy="1060174"/>
          <a:chOff x="87" y="170"/>
          <a:chExt cx="279" cy="136"/>
        </a:xfrm>
      </xdr:grpSpPr>
      <xdr:sp macro="" textlink="">
        <xdr:nvSpPr>
          <xdr:cNvPr id="534011" name="Line 144">
            <a:extLst>
              <a:ext uri="{FF2B5EF4-FFF2-40B4-BE49-F238E27FC236}">
                <a16:creationId xmlns:a16="http://schemas.microsoft.com/office/drawing/2014/main" id="{385CE73A-4E14-4EC7-BDF7-8A003DE0FAC0}"/>
              </a:ext>
            </a:extLst>
          </xdr:cNvPr>
          <xdr:cNvSpPr>
            <a:spLocks noChangeShapeType="1"/>
          </xdr:cNvSpPr>
        </xdr:nvSpPr>
        <xdr:spPr bwMode="auto">
          <a:xfrm>
            <a:off x="148" y="186"/>
            <a:ext cx="0" cy="11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4012" name="Line 145">
            <a:extLst>
              <a:ext uri="{FF2B5EF4-FFF2-40B4-BE49-F238E27FC236}">
                <a16:creationId xmlns:a16="http://schemas.microsoft.com/office/drawing/2014/main" id="{214DA433-8B9A-43CA-ACBF-E7E31388B2D8}"/>
              </a:ext>
            </a:extLst>
          </xdr:cNvPr>
          <xdr:cNvSpPr>
            <a:spLocks noChangeShapeType="1"/>
          </xdr:cNvSpPr>
        </xdr:nvSpPr>
        <xdr:spPr bwMode="auto">
          <a:xfrm>
            <a:off x="147" y="305"/>
            <a:ext cx="4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4013" name="Line 146">
            <a:extLst>
              <a:ext uri="{FF2B5EF4-FFF2-40B4-BE49-F238E27FC236}">
                <a16:creationId xmlns:a16="http://schemas.microsoft.com/office/drawing/2014/main" id="{A9C1800B-A20E-42C8-B966-1A25D60EAB10}"/>
              </a:ext>
            </a:extLst>
          </xdr:cNvPr>
          <xdr:cNvSpPr>
            <a:spLocks noChangeShapeType="1"/>
          </xdr:cNvSpPr>
        </xdr:nvSpPr>
        <xdr:spPr bwMode="auto">
          <a:xfrm flipV="1">
            <a:off x="148" y="186"/>
            <a:ext cx="1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4014" name="Line 148">
            <a:extLst>
              <a:ext uri="{FF2B5EF4-FFF2-40B4-BE49-F238E27FC236}">
                <a16:creationId xmlns:a16="http://schemas.microsoft.com/office/drawing/2014/main" id="{754FC553-49C0-44E3-945C-23651519E8CD}"/>
              </a:ext>
            </a:extLst>
          </xdr:cNvPr>
          <xdr:cNvSpPr>
            <a:spLocks noChangeShapeType="1"/>
          </xdr:cNvSpPr>
        </xdr:nvSpPr>
        <xdr:spPr bwMode="auto">
          <a:xfrm>
            <a:off x="226" y="305"/>
            <a:ext cx="43"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4015" name="Line 149">
            <a:extLst>
              <a:ext uri="{FF2B5EF4-FFF2-40B4-BE49-F238E27FC236}">
                <a16:creationId xmlns:a16="http://schemas.microsoft.com/office/drawing/2014/main" id="{1664E793-1CA7-4F8E-A741-1DA3A01B3538}"/>
              </a:ext>
            </a:extLst>
          </xdr:cNvPr>
          <xdr:cNvSpPr>
            <a:spLocks noChangeShapeType="1"/>
          </xdr:cNvSpPr>
        </xdr:nvSpPr>
        <xdr:spPr bwMode="auto">
          <a:xfrm flipH="1">
            <a:off x="267" y="186"/>
            <a:ext cx="1" cy="11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4016" name="Line 150">
            <a:extLst>
              <a:ext uri="{FF2B5EF4-FFF2-40B4-BE49-F238E27FC236}">
                <a16:creationId xmlns:a16="http://schemas.microsoft.com/office/drawing/2014/main" id="{0B0F4453-69C6-44E0-B59D-E08FAC5BBDEE}"/>
              </a:ext>
            </a:extLst>
          </xdr:cNvPr>
          <xdr:cNvSpPr>
            <a:spLocks noChangeShapeType="1"/>
          </xdr:cNvSpPr>
        </xdr:nvSpPr>
        <xdr:spPr bwMode="auto">
          <a:xfrm>
            <a:off x="103" y="170"/>
            <a:ext cx="0" cy="136"/>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34017" name="Line 151">
            <a:extLst>
              <a:ext uri="{FF2B5EF4-FFF2-40B4-BE49-F238E27FC236}">
                <a16:creationId xmlns:a16="http://schemas.microsoft.com/office/drawing/2014/main" id="{8FA663D8-6433-46FD-B797-53A83578B05A}"/>
              </a:ext>
            </a:extLst>
          </xdr:cNvPr>
          <xdr:cNvSpPr>
            <a:spLocks noChangeShapeType="1"/>
          </xdr:cNvSpPr>
        </xdr:nvSpPr>
        <xdr:spPr bwMode="auto">
          <a:xfrm>
            <a:off x="87" y="305"/>
            <a:ext cx="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4018" name="Line 152">
            <a:extLst>
              <a:ext uri="{FF2B5EF4-FFF2-40B4-BE49-F238E27FC236}">
                <a16:creationId xmlns:a16="http://schemas.microsoft.com/office/drawing/2014/main" id="{D8A50E4F-F79A-4920-8E7B-657DE2572869}"/>
              </a:ext>
            </a:extLst>
          </xdr:cNvPr>
          <xdr:cNvSpPr>
            <a:spLocks noChangeShapeType="1"/>
          </xdr:cNvSpPr>
        </xdr:nvSpPr>
        <xdr:spPr bwMode="auto">
          <a:xfrm flipH="1">
            <a:off x="268" y="206"/>
            <a:ext cx="71"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321" name="Oval 153">
            <a:extLst>
              <a:ext uri="{FF2B5EF4-FFF2-40B4-BE49-F238E27FC236}">
                <a16:creationId xmlns:a16="http://schemas.microsoft.com/office/drawing/2014/main" id="{32A0D50A-8976-43FF-8E1C-4B5645B2C2C3}"/>
              </a:ext>
            </a:extLst>
          </xdr:cNvPr>
          <xdr:cNvSpPr>
            <a:spLocks noChangeArrowheads="1"/>
          </xdr:cNvSpPr>
        </xdr:nvSpPr>
        <xdr:spPr bwMode="auto">
          <a:xfrm>
            <a:off x="336" y="188"/>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grpSp>
    <xdr:clientData/>
  </xdr:twoCellAnchor>
  <xdr:twoCellAnchor>
    <xdr:from>
      <xdr:col>35</xdr:col>
      <xdr:colOff>104776</xdr:colOff>
      <xdr:row>11</xdr:row>
      <xdr:rowOff>38227</xdr:rowOff>
    </xdr:from>
    <xdr:to>
      <xdr:col>36</xdr:col>
      <xdr:colOff>1</xdr:colOff>
      <xdr:row>13</xdr:row>
      <xdr:rowOff>38115</xdr:rowOff>
    </xdr:to>
    <xdr:cxnSp macro="">
      <xdr:nvCxnSpPr>
        <xdr:cNvPr id="93" name="Straight Connector 92">
          <a:extLst>
            <a:ext uri="{FF2B5EF4-FFF2-40B4-BE49-F238E27FC236}">
              <a16:creationId xmlns:a16="http://schemas.microsoft.com/office/drawing/2014/main" id="{5D72CE4A-6592-4F49-9719-85BBB529D4B2}"/>
            </a:ext>
          </a:extLst>
        </xdr:cNvPr>
        <xdr:cNvCxnSpPr/>
      </xdr:nvCxnSpPr>
      <xdr:spPr bwMode="auto">
        <a:xfrm rot="5400000">
          <a:off x="3983095" y="1595508"/>
          <a:ext cx="253888" cy="9525"/>
        </a:xfrm>
        <a:prstGeom prst="line">
          <a:avLst/>
        </a:prstGeom>
        <a:ln w="25400">
          <a:noFill/>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76200</xdr:colOff>
      <xdr:row>9</xdr:row>
      <xdr:rowOff>0</xdr:rowOff>
    </xdr:from>
    <xdr:to>
      <xdr:col>48</xdr:col>
      <xdr:colOff>0</xdr:colOff>
      <xdr:row>43</xdr:row>
      <xdr:rowOff>76200</xdr:rowOff>
    </xdr:to>
    <xdr:grpSp>
      <xdr:nvGrpSpPr>
        <xdr:cNvPr id="533993" name="Group 132">
          <a:extLst>
            <a:ext uri="{FF2B5EF4-FFF2-40B4-BE49-F238E27FC236}">
              <a16:creationId xmlns:a16="http://schemas.microsoft.com/office/drawing/2014/main" id="{BF0E73D7-7D2F-4AE1-961C-9DD8BEB745B5}"/>
            </a:ext>
          </a:extLst>
        </xdr:cNvPr>
        <xdr:cNvGrpSpPr>
          <a:grpSpLocks/>
        </xdr:cNvGrpSpPr>
      </xdr:nvGrpSpPr>
      <xdr:grpSpPr bwMode="auto">
        <a:xfrm>
          <a:off x="3568148" y="1252330"/>
          <a:ext cx="1838739" cy="4581940"/>
          <a:chOff x="3771900" y="8229600"/>
          <a:chExt cx="1871654" cy="4396988"/>
        </a:xfrm>
      </xdr:grpSpPr>
      <xdr:sp macro="" textlink="">
        <xdr:nvSpPr>
          <xdr:cNvPr id="127" name="TextBox 126">
            <a:extLst>
              <a:ext uri="{FF2B5EF4-FFF2-40B4-BE49-F238E27FC236}">
                <a16:creationId xmlns:a16="http://schemas.microsoft.com/office/drawing/2014/main" id="{CEFBEB47-F0DE-4D18-BB7A-D8FCC79C7A56}"/>
              </a:ext>
            </a:extLst>
          </xdr:cNvPr>
          <xdr:cNvSpPr txBox="1"/>
        </xdr:nvSpPr>
        <xdr:spPr bwMode="auto">
          <a:xfrm>
            <a:off x="4784121" y="8864720"/>
            <a:ext cx="143239" cy="322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vert270" wrap="square" rtlCol="0" anchor="t"/>
          <a:lstStyle/>
          <a:p>
            <a:r>
              <a:rPr lang="en-US" sz="1600" baseline="70000"/>
              <a:t>110</a:t>
            </a:r>
          </a:p>
        </xdr:txBody>
      </xdr:sp>
      <xdr:grpSp>
        <xdr:nvGrpSpPr>
          <xdr:cNvPr id="533997" name="Group 131">
            <a:extLst>
              <a:ext uri="{FF2B5EF4-FFF2-40B4-BE49-F238E27FC236}">
                <a16:creationId xmlns:a16="http://schemas.microsoft.com/office/drawing/2014/main" id="{BBF1E479-F44D-4761-91A1-404DDF2FEDD6}"/>
              </a:ext>
            </a:extLst>
          </xdr:cNvPr>
          <xdr:cNvGrpSpPr>
            <a:grpSpLocks/>
          </xdr:cNvGrpSpPr>
        </xdr:nvGrpSpPr>
        <xdr:grpSpPr bwMode="auto">
          <a:xfrm>
            <a:off x="3771900" y="8229600"/>
            <a:ext cx="1871654" cy="4396988"/>
            <a:chOff x="3771900" y="8229600"/>
            <a:chExt cx="1871654" cy="4396988"/>
          </a:xfrm>
        </xdr:grpSpPr>
        <xdr:sp macro="" textlink="">
          <xdr:nvSpPr>
            <xdr:cNvPr id="533998" name="Rectangle 110">
              <a:extLst>
                <a:ext uri="{FF2B5EF4-FFF2-40B4-BE49-F238E27FC236}">
                  <a16:creationId xmlns:a16="http://schemas.microsoft.com/office/drawing/2014/main" id="{2AB7FB40-A802-4A4E-94CE-94DA0DBB1C86}"/>
                </a:ext>
              </a:extLst>
            </xdr:cNvPr>
            <xdr:cNvSpPr>
              <a:spLocks noChangeArrowheads="1"/>
            </xdr:cNvSpPr>
          </xdr:nvSpPr>
          <xdr:spPr bwMode="auto">
            <a:xfrm>
              <a:off x="3771900" y="12026900"/>
              <a:ext cx="107118" cy="515026"/>
            </a:xfrm>
            <a:prstGeom prst="rect">
              <a:avLst/>
            </a:prstGeom>
            <a:solidFill>
              <a:srgbClr val="FFFFFF"/>
            </a:solidFill>
            <a:ln w="9525">
              <a:solidFill>
                <a:srgbClr val="000000"/>
              </a:solidFill>
              <a:miter lim="800000"/>
              <a:headEnd/>
              <a:tailEnd/>
            </a:ln>
          </xdr:spPr>
        </xdr:sp>
        <xdr:sp macro="" textlink="">
          <xdr:nvSpPr>
            <xdr:cNvPr id="533999" name="Line 111">
              <a:extLst>
                <a:ext uri="{FF2B5EF4-FFF2-40B4-BE49-F238E27FC236}">
                  <a16:creationId xmlns:a16="http://schemas.microsoft.com/office/drawing/2014/main" id="{2FD537BC-E0F3-4602-9EEF-802B8252AC20}"/>
                </a:ext>
              </a:extLst>
            </xdr:cNvPr>
            <xdr:cNvSpPr>
              <a:spLocks noChangeShapeType="1"/>
            </xdr:cNvSpPr>
          </xdr:nvSpPr>
          <xdr:spPr bwMode="auto">
            <a:xfrm>
              <a:off x="3898900" y="12382500"/>
              <a:ext cx="543239" cy="821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8" name="Oval 112">
              <a:extLst>
                <a:ext uri="{FF2B5EF4-FFF2-40B4-BE49-F238E27FC236}">
                  <a16:creationId xmlns:a16="http://schemas.microsoft.com/office/drawing/2014/main" id="{F383BAC3-D567-499B-A4B1-C286EAAF9AFE}"/>
                </a:ext>
              </a:extLst>
            </xdr:cNvPr>
            <xdr:cNvSpPr>
              <a:spLocks noChangeArrowheads="1"/>
            </xdr:cNvSpPr>
          </xdr:nvSpPr>
          <xdr:spPr bwMode="auto">
            <a:xfrm>
              <a:off x="4421249" y="12392082"/>
              <a:ext cx="238731" cy="234506"/>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a:t>
              </a:r>
            </a:p>
          </xdr:txBody>
        </xdr:sp>
        <xdr:sp macro="" textlink="">
          <xdr:nvSpPr>
            <xdr:cNvPr id="534001" name="Line 115">
              <a:extLst>
                <a:ext uri="{FF2B5EF4-FFF2-40B4-BE49-F238E27FC236}">
                  <a16:creationId xmlns:a16="http://schemas.microsoft.com/office/drawing/2014/main" id="{F939249D-74C8-4698-9A47-8A804316350C}"/>
                </a:ext>
              </a:extLst>
            </xdr:cNvPr>
            <xdr:cNvSpPr>
              <a:spLocks noChangeShapeType="1"/>
            </xdr:cNvSpPr>
          </xdr:nvSpPr>
          <xdr:spPr bwMode="auto">
            <a:xfrm flipV="1">
              <a:off x="3873500" y="8661400"/>
              <a:ext cx="0" cy="338126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34002" name="Line 155">
              <a:extLst>
                <a:ext uri="{FF2B5EF4-FFF2-40B4-BE49-F238E27FC236}">
                  <a16:creationId xmlns:a16="http://schemas.microsoft.com/office/drawing/2014/main" id="{9B44D19E-99B7-49E8-8270-1794F4492278}"/>
                </a:ext>
              </a:extLst>
            </xdr:cNvPr>
            <xdr:cNvSpPr>
              <a:spLocks noChangeShapeType="1"/>
            </xdr:cNvSpPr>
          </xdr:nvSpPr>
          <xdr:spPr bwMode="auto">
            <a:xfrm>
              <a:off x="4250176" y="8542760"/>
              <a:ext cx="79891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4003" name="Line 156">
              <a:extLst>
                <a:ext uri="{FF2B5EF4-FFF2-40B4-BE49-F238E27FC236}">
                  <a16:creationId xmlns:a16="http://schemas.microsoft.com/office/drawing/2014/main" id="{0DD50DB6-C68B-41C0-8A8A-F8D39E258789}"/>
                </a:ext>
              </a:extLst>
            </xdr:cNvPr>
            <xdr:cNvSpPr>
              <a:spLocks noChangeShapeType="1"/>
            </xdr:cNvSpPr>
          </xdr:nvSpPr>
          <xdr:spPr bwMode="auto">
            <a:xfrm>
              <a:off x="4273002" y="8787058"/>
              <a:ext cx="80652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4004" name="Line 157">
              <a:extLst>
                <a:ext uri="{FF2B5EF4-FFF2-40B4-BE49-F238E27FC236}">
                  <a16:creationId xmlns:a16="http://schemas.microsoft.com/office/drawing/2014/main" id="{DB49E86A-E878-49F3-8ECF-D6A7DE0A74DD}"/>
                </a:ext>
              </a:extLst>
            </xdr:cNvPr>
            <xdr:cNvSpPr>
              <a:spLocks noChangeShapeType="1"/>
            </xdr:cNvSpPr>
          </xdr:nvSpPr>
          <xdr:spPr bwMode="auto">
            <a:xfrm>
              <a:off x="4950181" y="8416909"/>
              <a:ext cx="0" cy="12585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4005" name="Line 158">
              <a:extLst>
                <a:ext uri="{FF2B5EF4-FFF2-40B4-BE49-F238E27FC236}">
                  <a16:creationId xmlns:a16="http://schemas.microsoft.com/office/drawing/2014/main" id="{326EFDEC-CD5E-4684-AD8C-77C0FBBF9437}"/>
                </a:ext>
              </a:extLst>
            </xdr:cNvPr>
            <xdr:cNvSpPr>
              <a:spLocks noChangeShapeType="1"/>
            </xdr:cNvSpPr>
          </xdr:nvSpPr>
          <xdr:spPr bwMode="auto">
            <a:xfrm flipV="1">
              <a:off x="4950181" y="8794461"/>
              <a:ext cx="0" cy="14065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4006" name="Line 159">
              <a:extLst>
                <a:ext uri="{FF2B5EF4-FFF2-40B4-BE49-F238E27FC236}">
                  <a16:creationId xmlns:a16="http://schemas.microsoft.com/office/drawing/2014/main" id="{C895618E-ECA5-4BD3-A981-00099847C8AC}"/>
                </a:ext>
              </a:extLst>
            </xdr:cNvPr>
            <xdr:cNvSpPr>
              <a:spLocks noChangeShapeType="1"/>
            </xdr:cNvSpPr>
          </xdr:nvSpPr>
          <xdr:spPr bwMode="auto">
            <a:xfrm>
              <a:off x="4950181" y="8542760"/>
              <a:ext cx="0" cy="2442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4007" name="Line 160">
              <a:extLst>
                <a:ext uri="{FF2B5EF4-FFF2-40B4-BE49-F238E27FC236}">
                  <a16:creationId xmlns:a16="http://schemas.microsoft.com/office/drawing/2014/main" id="{58CF7092-8E56-4EB1-84FA-87F957E2F490}"/>
                </a:ext>
              </a:extLst>
            </xdr:cNvPr>
            <xdr:cNvSpPr>
              <a:spLocks noChangeShapeType="1"/>
            </xdr:cNvSpPr>
          </xdr:nvSpPr>
          <xdr:spPr bwMode="auto">
            <a:xfrm flipV="1">
              <a:off x="5074438" y="8394700"/>
              <a:ext cx="334785" cy="13325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9" name="Oval 161">
              <a:extLst>
                <a:ext uri="{FF2B5EF4-FFF2-40B4-BE49-F238E27FC236}">
                  <a16:creationId xmlns:a16="http://schemas.microsoft.com/office/drawing/2014/main" id="{444C7BAE-83C8-47E2-B9B0-948234AEA370}"/>
                </a:ext>
              </a:extLst>
            </xdr:cNvPr>
            <xdr:cNvSpPr>
              <a:spLocks noChangeArrowheads="1"/>
            </xdr:cNvSpPr>
          </xdr:nvSpPr>
          <xdr:spPr bwMode="auto">
            <a:xfrm>
              <a:off x="5423921" y="8229600"/>
              <a:ext cx="219633" cy="24427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a:t>
              </a:r>
            </a:p>
          </xdr:txBody>
        </xdr:sp>
        <xdr:sp macro="" textlink="">
          <xdr:nvSpPr>
            <xdr:cNvPr id="131" name="Rectangle 130">
              <a:extLst>
                <a:ext uri="{FF2B5EF4-FFF2-40B4-BE49-F238E27FC236}">
                  <a16:creationId xmlns:a16="http://schemas.microsoft.com/office/drawing/2014/main" id="{408AF359-420B-4324-A1E9-16FAF621ABC7}"/>
                </a:ext>
              </a:extLst>
            </xdr:cNvPr>
            <xdr:cNvSpPr/>
          </xdr:nvSpPr>
          <xdr:spPr>
            <a:xfrm>
              <a:off x="4230264" y="8561817"/>
              <a:ext cx="47746" cy="2149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sp macro="" textlink="">
          <xdr:nvSpPr>
            <xdr:cNvPr id="534010" name="Line 114">
              <a:extLst>
                <a:ext uri="{FF2B5EF4-FFF2-40B4-BE49-F238E27FC236}">
                  <a16:creationId xmlns:a16="http://schemas.microsoft.com/office/drawing/2014/main" id="{AB39A6B6-1ACE-4BD4-8ED1-7BF4BB3B5AC6}"/>
                </a:ext>
              </a:extLst>
            </xdr:cNvPr>
            <xdr:cNvSpPr>
              <a:spLocks noChangeShapeType="1"/>
            </xdr:cNvSpPr>
          </xdr:nvSpPr>
          <xdr:spPr bwMode="auto">
            <a:xfrm flipV="1">
              <a:off x="3860800" y="8661400"/>
              <a:ext cx="1193800" cy="2228"/>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grpSp>
    </xdr:grpSp>
    <xdr:clientData/>
  </xdr:twoCellAnchor>
  <xdr:twoCellAnchor>
    <xdr:from>
      <xdr:col>51</xdr:col>
      <xdr:colOff>0</xdr:colOff>
      <xdr:row>11</xdr:row>
      <xdr:rowOff>9525</xdr:rowOff>
    </xdr:from>
    <xdr:to>
      <xdr:col>52</xdr:col>
      <xdr:colOff>114300</xdr:colOff>
      <xdr:row>11</xdr:row>
      <xdr:rowOff>9525</xdr:rowOff>
    </xdr:to>
    <xdr:sp macro="" textlink="">
      <xdr:nvSpPr>
        <xdr:cNvPr id="533994" name="Line 238">
          <a:extLst>
            <a:ext uri="{FF2B5EF4-FFF2-40B4-BE49-F238E27FC236}">
              <a16:creationId xmlns:a16="http://schemas.microsoft.com/office/drawing/2014/main" id="{170CF114-1AC3-43D5-9BC4-F0EB3A7FE22E}"/>
            </a:ext>
          </a:extLst>
        </xdr:cNvPr>
        <xdr:cNvSpPr>
          <a:spLocks noChangeShapeType="1"/>
        </xdr:cNvSpPr>
      </xdr:nvSpPr>
      <xdr:spPr bwMode="auto">
        <a:xfrm>
          <a:off x="5829300" y="14287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xdr:colOff>
      <xdr:row>7</xdr:row>
      <xdr:rowOff>0</xdr:rowOff>
    </xdr:from>
    <xdr:to>
      <xdr:col>52</xdr:col>
      <xdr:colOff>9525</xdr:colOff>
      <xdr:row>11</xdr:row>
      <xdr:rowOff>9525</xdr:rowOff>
    </xdr:to>
    <xdr:sp macro="" textlink="">
      <xdr:nvSpPr>
        <xdr:cNvPr id="533995" name="Line 239">
          <a:extLst>
            <a:ext uri="{FF2B5EF4-FFF2-40B4-BE49-F238E27FC236}">
              <a16:creationId xmlns:a16="http://schemas.microsoft.com/office/drawing/2014/main" id="{7C663484-5D96-4F3E-9D31-ACC08DAA886E}"/>
            </a:ext>
          </a:extLst>
        </xdr:cNvPr>
        <xdr:cNvSpPr>
          <a:spLocks noChangeShapeType="1"/>
        </xdr:cNvSpPr>
      </xdr:nvSpPr>
      <xdr:spPr bwMode="auto">
        <a:xfrm>
          <a:off x="5953125" y="923925"/>
          <a:ext cx="0" cy="504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0</xdr:colOff>
      <xdr:row>7</xdr:row>
      <xdr:rowOff>0</xdr:rowOff>
    </xdr:from>
    <xdr:to>
      <xdr:col>23</xdr:col>
      <xdr:colOff>0</xdr:colOff>
      <xdr:row>48</xdr:row>
      <xdr:rowOff>0</xdr:rowOff>
    </xdr:to>
    <xdr:sp macro="" textlink="">
      <xdr:nvSpPr>
        <xdr:cNvPr id="538930" name="Line 4">
          <a:extLst>
            <a:ext uri="{FF2B5EF4-FFF2-40B4-BE49-F238E27FC236}">
              <a16:creationId xmlns:a16="http://schemas.microsoft.com/office/drawing/2014/main" id="{F87B7FED-DE32-408A-8975-8AEBCD45AB92}"/>
            </a:ext>
          </a:extLst>
        </xdr:cNvPr>
        <xdr:cNvSpPr>
          <a:spLocks noChangeShapeType="1"/>
        </xdr:cNvSpPr>
      </xdr:nvSpPr>
      <xdr:spPr bwMode="auto">
        <a:xfrm>
          <a:off x="2628900" y="923925"/>
          <a:ext cx="0" cy="5076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19050</xdr:colOff>
      <xdr:row>25</xdr:row>
      <xdr:rowOff>9525</xdr:rowOff>
    </xdr:from>
    <xdr:to>
      <xdr:col>31</xdr:col>
      <xdr:colOff>19050</xdr:colOff>
      <xdr:row>47</xdr:row>
      <xdr:rowOff>114300</xdr:rowOff>
    </xdr:to>
    <xdr:sp macro="" textlink="">
      <xdr:nvSpPr>
        <xdr:cNvPr id="538931" name="Line 7">
          <a:extLst>
            <a:ext uri="{FF2B5EF4-FFF2-40B4-BE49-F238E27FC236}">
              <a16:creationId xmlns:a16="http://schemas.microsoft.com/office/drawing/2014/main" id="{7AEF376A-4965-42D5-8A11-44B361896D49}"/>
            </a:ext>
          </a:extLst>
        </xdr:cNvPr>
        <xdr:cNvSpPr>
          <a:spLocks noChangeShapeType="1"/>
        </xdr:cNvSpPr>
      </xdr:nvSpPr>
      <xdr:spPr bwMode="auto">
        <a:xfrm flipH="1">
          <a:off x="3562350" y="3162300"/>
          <a:ext cx="0" cy="282892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25</xdr:row>
      <xdr:rowOff>0</xdr:rowOff>
    </xdr:from>
    <xdr:to>
      <xdr:col>33</xdr:col>
      <xdr:colOff>0</xdr:colOff>
      <xdr:row>48</xdr:row>
      <xdr:rowOff>0</xdr:rowOff>
    </xdr:to>
    <xdr:sp macro="" textlink="">
      <xdr:nvSpPr>
        <xdr:cNvPr id="538932" name="Line 8">
          <a:extLst>
            <a:ext uri="{FF2B5EF4-FFF2-40B4-BE49-F238E27FC236}">
              <a16:creationId xmlns:a16="http://schemas.microsoft.com/office/drawing/2014/main" id="{1CD8AA19-C667-47B8-A128-ABBAF3D30F24}"/>
            </a:ext>
          </a:extLst>
        </xdr:cNvPr>
        <xdr:cNvSpPr>
          <a:spLocks noChangeShapeType="1"/>
        </xdr:cNvSpPr>
      </xdr:nvSpPr>
      <xdr:spPr bwMode="auto">
        <a:xfrm flipH="1">
          <a:off x="3762375" y="3152775"/>
          <a:ext cx="9525" cy="284797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13</xdr:row>
      <xdr:rowOff>76200</xdr:rowOff>
    </xdr:from>
    <xdr:to>
      <xdr:col>38</xdr:col>
      <xdr:colOff>0</xdr:colOff>
      <xdr:row>17</xdr:row>
      <xdr:rowOff>19050</xdr:rowOff>
    </xdr:to>
    <xdr:sp macro="" textlink="">
      <xdr:nvSpPr>
        <xdr:cNvPr id="538933" name="Line 15">
          <a:extLst>
            <a:ext uri="{FF2B5EF4-FFF2-40B4-BE49-F238E27FC236}">
              <a16:creationId xmlns:a16="http://schemas.microsoft.com/office/drawing/2014/main" id="{8E122C1C-8CBB-469D-BBE0-3054280B6DC0}"/>
            </a:ext>
          </a:extLst>
        </xdr:cNvPr>
        <xdr:cNvSpPr>
          <a:spLocks noChangeShapeType="1"/>
        </xdr:cNvSpPr>
      </xdr:nvSpPr>
      <xdr:spPr bwMode="auto">
        <a:xfrm>
          <a:off x="3771900" y="1743075"/>
          <a:ext cx="5715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85725</xdr:colOff>
      <xdr:row>16</xdr:row>
      <xdr:rowOff>76200</xdr:rowOff>
    </xdr:from>
    <xdr:to>
      <xdr:col>39</xdr:col>
      <xdr:colOff>85725</xdr:colOff>
      <xdr:row>18</xdr:row>
      <xdr:rowOff>66675</xdr:rowOff>
    </xdr:to>
    <xdr:sp macro="" textlink="">
      <xdr:nvSpPr>
        <xdr:cNvPr id="97" name="Oval 16">
          <a:extLst>
            <a:ext uri="{FF2B5EF4-FFF2-40B4-BE49-F238E27FC236}">
              <a16:creationId xmlns:a16="http://schemas.microsoft.com/office/drawing/2014/main" id="{01BEF7DC-9344-438C-96FD-3CD4528F50A0}"/>
            </a:ext>
          </a:extLst>
        </xdr:cNvPr>
        <xdr:cNvSpPr>
          <a:spLocks noChangeArrowheads="1"/>
        </xdr:cNvSpPr>
      </xdr:nvSpPr>
      <xdr:spPr bwMode="auto">
        <a:xfrm>
          <a:off x="4314825" y="211455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clientData/>
  </xdr:twoCellAnchor>
  <xdr:twoCellAnchor>
    <xdr:from>
      <xdr:col>31</xdr:col>
      <xdr:colOff>9525</xdr:colOff>
      <xdr:row>48</xdr:row>
      <xdr:rowOff>0</xdr:rowOff>
    </xdr:from>
    <xdr:to>
      <xdr:col>33</xdr:col>
      <xdr:colOff>9525</xdr:colOff>
      <xdr:row>48</xdr:row>
      <xdr:rowOff>0</xdr:rowOff>
    </xdr:to>
    <xdr:sp macro="" textlink="">
      <xdr:nvSpPr>
        <xdr:cNvPr id="538935" name="Line 17">
          <a:extLst>
            <a:ext uri="{FF2B5EF4-FFF2-40B4-BE49-F238E27FC236}">
              <a16:creationId xmlns:a16="http://schemas.microsoft.com/office/drawing/2014/main" id="{08F00869-02C1-4028-B1BA-2DC130D5705F}"/>
            </a:ext>
          </a:extLst>
        </xdr:cNvPr>
        <xdr:cNvSpPr>
          <a:spLocks noChangeShapeType="1"/>
        </xdr:cNvSpPr>
      </xdr:nvSpPr>
      <xdr:spPr bwMode="auto">
        <a:xfrm flipV="1">
          <a:off x="3552825" y="60007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18</xdr:row>
      <xdr:rowOff>19050</xdr:rowOff>
    </xdr:from>
    <xdr:to>
      <xdr:col>31</xdr:col>
      <xdr:colOff>0</xdr:colOff>
      <xdr:row>25</xdr:row>
      <xdr:rowOff>0</xdr:rowOff>
    </xdr:to>
    <xdr:sp macro="" textlink="">
      <xdr:nvSpPr>
        <xdr:cNvPr id="538936" name="Rectangle 22" descr="Dark upward diagonal">
          <a:extLst>
            <a:ext uri="{FF2B5EF4-FFF2-40B4-BE49-F238E27FC236}">
              <a16:creationId xmlns:a16="http://schemas.microsoft.com/office/drawing/2014/main" id="{B93858CF-4348-4C90-919B-948A07EF668C}"/>
            </a:ext>
          </a:extLst>
        </xdr:cNvPr>
        <xdr:cNvSpPr>
          <a:spLocks noChangeArrowheads="1"/>
        </xdr:cNvSpPr>
      </xdr:nvSpPr>
      <xdr:spPr bwMode="auto">
        <a:xfrm>
          <a:off x="3429000" y="2305050"/>
          <a:ext cx="114300" cy="847725"/>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33</xdr:col>
      <xdr:colOff>19050</xdr:colOff>
      <xdr:row>18</xdr:row>
      <xdr:rowOff>9525</xdr:rowOff>
    </xdr:from>
    <xdr:to>
      <xdr:col>34</xdr:col>
      <xdr:colOff>19050</xdr:colOff>
      <xdr:row>25</xdr:row>
      <xdr:rowOff>0</xdr:rowOff>
    </xdr:to>
    <xdr:sp macro="" textlink="">
      <xdr:nvSpPr>
        <xdr:cNvPr id="538937" name="Rectangle 23" descr="Dark upward diagonal">
          <a:extLst>
            <a:ext uri="{FF2B5EF4-FFF2-40B4-BE49-F238E27FC236}">
              <a16:creationId xmlns:a16="http://schemas.microsoft.com/office/drawing/2014/main" id="{5ED81EC7-708D-4E36-9842-0C4C7410F1A0}"/>
            </a:ext>
          </a:extLst>
        </xdr:cNvPr>
        <xdr:cNvSpPr>
          <a:spLocks noChangeArrowheads="1"/>
        </xdr:cNvSpPr>
      </xdr:nvSpPr>
      <xdr:spPr bwMode="auto">
        <a:xfrm>
          <a:off x="3790950" y="2295525"/>
          <a:ext cx="114300" cy="8572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30</xdr:col>
      <xdr:colOff>0</xdr:colOff>
      <xdr:row>25</xdr:row>
      <xdr:rowOff>0</xdr:rowOff>
    </xdr:from>
    <xdr:to>
      <xdr:col>31</xdr:col>
      <xdr:colOff>0</xdr:colOff>
      <xdr:row>48</xdr:row>
      <xdr:rowOff>0</xdr:rowOff>
    </xdr:to>
    <xdr:sp macro="" textlink="">
      <xdr:nvSpPr>
        <xdr:cNvPr id="538938" name="Rectangle 24" descr="20%">
          <a:extLst>
            <a:ext uri="{FF2B5EF4-FFF2-40B4-BE49-F238E27FC236}">
              <a16:creationId xmlns:a16="http://schemas.microsoft.com/office/drawing/2014/main" id="{21A744D9-3F50-482A-A810-63DF044A8EBC}"/>
            </a:ext>
          </a:extLst>
        </xdr:cNvPr>
        <xdr:cNvSpPr>
          <a:spLocks noChangeArrowheads="1"/>
        </xdr:cNvSpPr>
      </xdr:nvSpPr>
      <xdr:spPr bwMode="auto">
        <a:xfrm>
          <a:off x="3429000" y="3152775"/>
          <a:ext cx="114300" cy="2847975"/>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33</xdr:col>
      <xdr:colOff>19050</xdr:colOff>
      <xdr:row>25</xdr:row>
      <xdr:rowOff>0</xdr:rowOff>
    </xdr:from>
    <xdr:to>
      <xdr:col>34</xdr:col>
      <xdr:colOff>19050</xdr:colOff>
      <xdr:row>48</xdr:row>
      <xdr:rowOff>0</xdr:rowOff>
    </xdr:to>
    <xdr:sp macro="" textlink="">
      <xdr:nvSpPr>
        <xdr:cNvPr id="538939" name="Rectangle 25" descr="20%">
          <a:extLst>
            <a:ext uri="{FF2B5EF4-FFF2-40B4-BE49-F238E27FC236}">
              <a16:creationId xmlns:a16="http://schemas.microsoft.com/office/drawing/2014/main" id="{4BC16296-EEDD-4B03-96D8-6AB107A91E1B}"/>
            </a:ext>
          </a:extLst>
        </xdr:cNvPr>
        <xdr:cNvSpPr>
          <a:spLocks noChangeArrowheads="1"/>
        </xdr:cNvSpPr>
      </xdr:nvSpPr>
      <xdr:spPr bwMode="auto">
        <a:xfrm>
          <a:off x="3790950" y="3152775"/>
          <a:ext cx="114300" cy="2847975"/>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31</xdr:col>
      <xdr:colOff>0</xdr:colOff>
      <xdr:row>50</xdr:row>
      <xdr:rowOff>0</xdr:rowOff>
    </xdr:from>
    <xdr:to>
      <xdr:col>33</xdr:col>
      <xdr:colOff>0</xdr:colOff>
      <xdr:row>50</xdr:row>
      <xdr:rowOff>0</xdr:rowOff>
    </xdr:to>
    <xdr:sp macro="" textlink="">
      <xdr:nvSpPr>
        <xdr:cNvPr id="538940" name="Line 35">
          <a:extLst>
            <a:ext uri="{FF2B5EF4-FFF2-40B4-BE49-F238E27FC236}">
              <a16:creationId xmlns:a16="http://schemas.microsoft.com/office/drawing/2014/main" id="{111D8754-1959-4F0C-A573-1AC6A5647751}"/>
            </a:ext>
          </a:extLst>
        </xdr:cNvPr>
        <xdr:cNvSpPr>
          <a:spLocks noChangeShapeType="1"/>
        </xdr:cNvSpPr>
      </xdr:nvSpPr>
      <xdr:spPr bwMode="auto">
        <a:xfrm>
          <a:off x="3543300" y="62484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34</xdr:col>
      <xdr:colOff>0</xdr:colOff>
      <xdr:row>50</xdr:row>
      <xdr:rowOff>0</xdr:rowOff>
    </xdr:to>
    <xdr:sp macro="" textlink="">
      <xdr:nvSpPr>
        <xdr:cNvPr id="538941" name="Line 36">
          <a:extLst>
            <a:ext uri="{FF2B5EF4-FFF2-40B4-BE49-F238E27FC236}">
              <a16:creationId xmlns:a16="http://schemas.microsoft.com/office/drawing/2014/main" id="{97B49DCF-AE00-4CDA-A85C-067909A911B0}"/>
            </a:ext>
          </a:extLst>
        </xdr:cNvPr>
        <xdr:cNvSpPr>
          <a:spLocks noChangeShapeType="1"/>
        </xdr:cNvSpPr>
      </xdr:nvSpPr>
      <xdr:spPr bwMode="auto">
        <a:xfrm flipH="1">
          <a:off x="3771900" y="6248400"/>
          <a:ext cx="114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50</xdr:row>
      <xdr:rowOff>0</xdr:rowOff>
    </xdr:from>
    <xdr:to>
      <xdr:col>31</xdr:col>
      <xdr:colOff>0</xdr:colOff>
      <xdr:row>50</xdr:row>
      <xdr:rowOff>0</xdr:rowOff>
    </xdr:to>
    <xdr:sp macro="" textlink="">
      <xdr:nvSpPr>
        <xdr:cNvPr id="538942" name="Line 37">
          <a:extLst>
            <a:ext uri="{FF2B5EF4-FFF2-40B4-BE49-F238E27FC236}">
              <a16:creationId xmlns:a16="http://schemas.microsoft.com/office/drawing/2014/main" id="{C01D73B8-0373-4E5B-A146-ADCC9941A7D1}"/>
            </a:ext>
          </a:extLst>
        </xdr:cNvPr>
        <xdr:cNvSpPr>
          <a:spLocks noChangeShapeType="1"/>
        </xdr:cNvSpPr>
      </xdr:nvSpPr>
      <xdr:spPr bwMode="auto">
        <a:xfrm flipV="1">
          <a:off x="3438525" y="6248400"/>
          <a:ext cx="104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47</xdr:row>
      <xdr:rowOff>114300</xdr:rowOff>
    </xdr:from>
    <xdr:to>
      <xdr:col>31</xdr:col>
      <xdr:colOff>9525</xdr:colOff>
      <xdr:row>50</xdr:row>
      <xdr:rowOff>85725</xdr:rowOff>
    </xdr:to>
    <xdr:sp macro="" textlink="">
      <xdr:nvSpPr>
        <xdr:cNvPr id="538943" name="Line 38">
          <a:extLst>
            <a:ext uri="{FF2B5EF4-FFF2-40B4-BE49-F238E27FC236}">
              <a16:creationId xmlns:a16="http://schemas.microsoft.com/office/drawing/2014/main" id="{0570DA21-22E9-419D-8089-075D9CC48B04}"/>
            </a:ext>
          </a:extLst>
        </xdr:cNvPr>
        <xdr:cNvSpPr>
          <a:spLocks noChangeShapeType="1"/>
        </xdr:cNvSpPr>
      </xdr:nvSpPr>
      <xdr:spPr bwMode="auto">
        <a:xfrm>
          <a:off x="3552825" y="5991225"/>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48</xdr:row>
      <xdr:rowOff>0</xdr:rowOff>
    </xdr:from>
    <xdr:to>
      <xdr:col>33</xdr:col>
      <xdr:colOff>0</xdr:colOff>
      <xdr:row>50</xdr:row>
      <xdr:rowOff>95250</xdr:rowOff>
    </xdr:to>
    <xdr:sp macro="" textlink="">
      <xdr:nvSpPr>
        <xdr:cNvPr id="538944" name="Line 39">
          <a:extLst>
            <a:ext uri="{FF2B5EF4-FFF2-40B4-BE49-F238E27FC236}">
              <a16:creationId xmlns:a16="http://schemas.microsoft.com/office/drawing/2014/main" id="{56F83257-F1C1-44D7-9129-880A1EFD92E1}"/>
            </a:ext>
          </a:extLst>
        </xdr:cNvPr>
        <xdr:cNvSpPr>
          <a:spLocks noChangeShapeType="1"/>
        </xdr:cNvSpPr>
      </xdr:nvSpPr>
      <xdr:spPr bwMode="auto">
        <a:xfrm>
          <a:off x="3771900" y="600075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52</xdr:row>
      <xdr:rowOff>0</xdr:rowOff>
    </xdr:from>
    <xdr:to>
      <xdr:col>34</xdr:col>
      <xdr:colOff>0</xdr:colOff>
      <xdr:row>52</xdr:row>
      <xdr:rowOff>9525</xdr:rowOff>
    </xdr:to>
    <xdr:sp macro="" textlink="">
      <xdr:nvSpPr>
        <xdr:cNvPr id="538945" name="Line 40">
          <a:extLst>
            <a:ext uri="{FF2B5EF4-FFF2-40B4-BE49-F238E27FC236}">
              <a16:creationId xmlns:a16="http://schemas.microsoft.com/office/drawing/2014/main" id="{68E6C62A-DF5A-48E5-8652-E403B6C00E0B}"/>
            </a:ext>
          </a:extLst>
        </xdr:cNvPr>
        <xdr:cNvSpPr>
          <a:spLocks noChangeShapeType="1"/>
        </xdr:cNvSpPr>
      </xdr:nvSpPr>
      <xdr:spPr bwMode="auto">
        <a:xfrm>
          <a:off x="3438525" y="6496050"/>
          <a:ext cx="44767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104775</xdr:colOff>
      <xdr:row>7</xdr:row>
      <xdr:rowOff>0</xdr:rowOff>
    </xdr:from>
    <xdr:to>
      <xdr:col>55</xdr:col>
      <xdr:colOff>19050</xdr:colOff>
      <xdr:row>7</xdr:row>
      <xdr:rowOff>9525</xdr:rowOff>
    </xdr:to>
    <xdr:sp macro="" textlink="">
      <xdr:nvSpPr>
        <xdr:cNvPr id="538946" name="Line 42">
          <a:extLst>
            <a:ext uri="{FF2B5EF4-FFF2-40B4-BE49-F238E27FC236}">
              <a16:creationId xmlns:a16="http://schemas.microsoft.com/office/drawing/2014/main" id="{A14FC0DA-F592-4C2E-8FBF-CD93D322F418}"/>
            </a:ext>
          </a:extLst>
        </xdr:cNvPr>
        <xdr:cNvSpPr>
          <a:spLocks noChangeShapeType="1"/>
        </xdr:cNvSpPr>
      </xdr:nvSpPr>
      <xdr:spPr bwMode="auto">
        <a:xfrm flipV="1">
          <a:off x="2162175" y="923925"/>
          <a:ext cx="41433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31</xdr:row>
      <xdr:rowOff>0</xdr:rowOff>
    </xdr:from>
    <xdr:to>
      <xdr:col>38</xdr:col>
      <xdr:colOff>0</xdr:colOff>
      <xdr:row>33</xdr:row>
      <xdr:rowOff>114300</xdr:rowOff>
    </xdr:to>
    <xdr:sp macro="" textlink="">
      <xdr:nvSpPr>
        <xdr:cNvPr id="538947" name="Line 50">
          <a:extLst>
            <a:ext uri="{FF2B5EF4-FFF2-40B4-BE49-F238E27FC236}">
              <a16:creationId xmlns:a16="http://schemas.microsoft.com/office/drawing/2014/main" id="{F84F75CC-0D43-4E03-B346-00B9F58CC4B4}"/>
            </a:ext>
          </a:extLst>
        </xdr:cNvPr>
        <xdr:cNvSpPr>
          <a:spLocks noChangeShapeType="1"/>
        </xdr:cNvSpPr>
      </xdr:nvSpPr>
      <xdr:spPr bwMode="auto">
        <a:xfrm flipV="1">
          <a:off x="3781425" y="3895725"/>
          <a:ext cx="5619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9525</xdr:colOff>
      <xdr:row>29</xdr:row>
      <xdr:rowOff>95250</xdr:rowOff>
    </xdr:from>
    <xdr:to>
      <xdr:col>40</xdr:col>
      <xdr:colOff>9525</xdr:colOff>
      <xdr:row>31</xdr:row>
      <xdr:rowOff>85725</xdr:rowOff>
    </xdr:to>
    <xdr:sp macro="" textlink="">
      <xdr:nvSpPr>
        <xdr:cNvPr id="111" name="Oval 51">
          <a:extLst>
            <a:ext uri="{FF2B5EF4-FFF2-40B4-BE49-F238E27FC236}">
              <a16:creationId xmlns:a16="http://schemas.microsoft.com/office/drawing/2014/main" id="{ECD6ECC6-420B-4A19-8377-876247CC6320}"/>
            </a:ext>
          </a:extLst>
        </xdr:cNvPr>
        <xdr:cNvSpPr>
          <a:spLocks noChangeArrowheads="1"/>
        </xdr:cNvSpPr>
      </xdr:nvSpPr>
      <xdr:spPr bwMode="auto">
        <a:xfrm>
          <a:off x="4352925" y="3743325"/>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J</a:t>
          </a:r>
        </a:p>
      </xdr:txBody>
    </xdr:sp>
    <xdr:clientData/>
  </xdr:twoCellAnchor>
  <xdr:twoCellAnchor>
    <xdr:from>
      <xdr:col>23</xdr:col>
      <xdr:colOff>104775</xdr:colOff>
      <xdr:row>25</xdr:row>
      <xdr:rowOff>0</xdr:rowOff>
    </xdr:from>
    <xdr:to>
      <xdr:col>25</xdr:col>
      <xdr:colOff>104775</xdr:colOff>
      <xdr:row>25</xdr:row>
      <xdr:rowOff>0</xdr:rowOff>
    </xdr:to>
    <xdr:sp macro="" textlink="">
      <xdr:nvSpPr>
        <xdr:cNvPr id="538949" name="Line 53">
          <a:extLst>
            <a:ext uri="{FF2B5EF4-FFF2-40B4-BE49-F238E27FC236}">
              <a16:creationId xmlns:a16="http://schemas.microsoft.com/office/drawing/2014/main" id="{4DDD9A1F-69C2-4C9F-8DF9-E9AA1CE99D44}"/>
            </a:ext>
          </a:extLst>
        </xdr:cNvPr>
        <xdr:cNvSpPr>
          <a:spLocks noChangeShapeType="1"/>
        </xdr:cNvSpPr>
      </xdr:nvSpPr>
      <xdr:spPr bwMode="auto">
        <a:xfrm>
          <a:off x="2733675" y="315277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48</xdr:row>
      <xdr:rowOff>0</xdr:rowOff>
    </xdr:from>
    <xdr:to>
      <xdr:col>26</xdr:col>
      <xdr:colOff>9525</xdr:colOff>
      <xdr:row>48</xdr:row>
      <xdr:rowOff>0</xdr:rowOff>
    </xdr:to>
    <xdr:sp macro="" textlink="">
      <xdr:nvSpPr>
        <xdr:cNvPr id="538950" name="Line 54">
          <a:extLst>
            <a:ext uri="{FF2B5EF4-FFF2-40B4-BE49-F238E27FC236}">
              <a16:creationId xmlns:a16="http://schemas.microsoft.com/office/drawing/2014/main" id="{F16D2551-90DC-460E-9DE0-46E0BDB7DA3D}"/>
            </a:ext>
          </a:extLst>
        </xdr:cNvPr>
        <xdr:cNvSpPr>
          <a:spLocks noChangeShapeType="1"/>
        </xdr:cNvSpPr>
      </xdr:nvSpPr>
      <xdr:spPr bwMode="auto">
        <a:xfrm>
          <a:off x="2543175" y="6000750"/>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18</xdr:row>
      <xdr:rowOff>0</xdr:rowOff>
    </xdr:from>
    <xdr:to>
      <xdr:col>25</xdr:col>
      <xdr:colOff>0</xdr:colOff>
      <xdr:row>25</xdr:row>
      <xdr:rowOff>0</xdr:rowOff>
    </xdr:to>
    <xdr:sp macro="" textlink="">
      <xdr:nvSpPr>
        <xdr:cNvPr id="538951" name="Line 55">
          <a:extLst>
            <a:ext uri="{FF2B5EF4-FFF2-40B4-BE49-F238E27FC236}">
              <a16:creationId xmlns:a16="http://schemas.microsoft.com/office/drawing/2014/main" id="{68498A3E-BBD2-4B7A-B55A-7C798CD96E44}"/>
            </a:ext>
          </a:extLst>
        </xdr:cNvPr>
        <xdr:cNvSpPr>
          <a:spLocks noChangeShapeType="1"/>
        </xdr:cNvSpPr>
      </xdr:nvSpPr>
      <xdr:spPr bwMode="auto">
        <a:xfrm>
          <a:off x="2857500" y="2286000"/>
          <a:ext cx="0" cy="8667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25</xdr:row>
      <xdr:rowOff>9525</xdr:rowOff>
    </xdr:from>
    <xdr:to>
      <xdr:col>25</xdr:col>
      <xdr:colOff>0</xdr:colOff>
      <xdr:row>43</xdr:row>
      <xdr:rowOff>9525</xdr:rowOff>
    </xdr:to>
    <xdr:sp macro="" textlink="">
      <xdr:nvSpPr>
        <xdr:cNvPr id="538952" name="Line 56">
          <a:extLst>
            <a:ext uri="{FF2B5EF4-FFF2-40B4-BE49-F238E27FC236}">
              <a16:creationId xmlns:a16="http://schemas.microsoft.com/office/drawing/2014/main" id="{CAD5620A-6B1F-4DFD-A2F8-F1C50EB0E405}"/>
            </a:ext>
          </a:extLst>
        </xdr:cNvPr>
        <xdr:cNvSpPr>
          <a:spLocks noChangeShapeType="1"/>
        </xdr:cNvSpPr>
      </xdr:nvSpPr>
      <xdr:spPr bwMode="auto">
        <a:xfrm flipH="1">
          <a:off x="2857500" y="3162300"/>
          <a:ext cx="0" cy="2228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43</xdr:row>
      <xdr:rowOff>9525</xdr:rowOff>
    </xdr:from>
    <xdr:to>
      <xdr:col>25</xdr:col>
      <xdr:colOff>0</xdr:colOff>
      <xdr:row>48</xdr:row>
      <xdr:rowOff>9525</xdr:rowOff>
    </xdr:to>
    <xdr:sp macro="" textlink="">
      <xdr:nvSpPr>
        <xdr:cNvPr id="538953" name="Line 63">
          <a:extLst>
            <a:ext uri="{FF2B5EF4-FFF2-40B4-BE49-F238E27FC236}">
              <a16:creationId xmlns:a16="http://schemas.microsoft.com/office/drawing/2014/main" id="{3D6604A1-42DB-468C-A1A4-997E2550CC5C}"/>
            </a:ext>
          </a:extLst>
        </xdr:cNvPr>
        <xdr:cNvSpPr>
          <a:spLocks noChangeShapeType="1"/>
        </xdr:cNvSpPr>
      </xdr:nvSpPr>
      <xdr:spPr bwMode="auto">
        <a:xfrm>
          <a:off x="2857500" y="5391150"/>
          <a:ext cx="0" cy="619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43</xdr:row>
      <xdr:rowOff>9525</xdr:rowOff>
    </xdr:from>
    <xdr:to>
      <xdr:col>26</xdr:col>
      <xdr:colOff>9525</xdr:colOff>
      <xdr:row>43</xdr:row>
      <xdr:rowOff>9525</xdr:rowOff>
    </xdr:to>
    <xdr:sp macro="" textlink="">
      <xdr:nvSpPr>
        <xdr:cNvPr id="538954" name="Line 64">
          <a:extLst>
            <a:ext uri="{FF2B5EF4-FFF2-40B4-BE49-F238E27FC236}">
              <a16:creationId xmlns:a16="http://schemas.microsoft.com/office/drawing/2014/main" id="{917A97A8-D98F-4D74-A7F8-94C345147577}"/>
            </a:ext>
          </a:extLst>
        </xdr:cNvPr>
        <xdr:cNvSpPr>
          <a:spLocks noChangeShapeType="1"/>
        </xdr:cNvSpPr>
      </xdr:nvSpPr>
      <xdr:spPr bwMode="auto">
        <a:xfrm>
          <a:off x="2743200" y="5391150"/>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18</xdr:row>
      <xdr:rowOff>0</xdr:rowOff>
    </xdr:from>
    <xdr:to>
      <xdr:col>26</xdr:col>
      <xdr:colOff>0</xdr:colOff>
      <xdr:row>18</xdr:row>
      <xdr:rowOff>0</xdr:rowOff>
    </xdr:to>
    <xdr:sp macro="" textlink="">
      <xdr:nvSpPr>
        <xdr:cNvPr id="538955" name="Line 69">
          <a:extLst>
            <a:ext uri="{FF2B5EF4-FFF2-40B4-BE49-F238E27FC236}">
              <a16:creationId xmlns:a16="http://schemas.microsoft.com/office/drawing/2014/main" id="{F3FEFC46-45AF-4DE3-9656-12D30F0B0529}"/>
            </a:ext>
          </a:extLst>
        </xdr:cNvPr>
        <xdr:cNvSpPr>
          <a:spLocks noChangeShapeType="1"/>
        </xdr:cNvSpPr>
      </xdr:nvSpPr>
      <xdr:spPr bwMode="auto">
        <a:xfrm>
          <a:off x="2724150" y="22860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15</xdr:row>
      <xdr:rowOff>19050</xdr:rowOff>
    </xdr:from>
    <xdr:to>
      <xdr:col>31</xdr:col>
      <xdr:colOff>0</xdr:colOff>
      <xdr:row>18</xdr:row>
      <xdr:rowOff>9525</xdr:rowOff>
    </xdr:to>
    <xdr:sp macro="" textlink="">
      <xdr:nvSpPr>
        <xdr:cNvPr id="538956" name="Rectangle 71" descr="Outlined diamond">
          <a:extLst>
            <a:ext uri="{FF2B5EF4-FFF2-40B4-BE49-F238E27FC236}">
              <a16:creationId xmlns:a16="http://schemas.microsoft.com/office/drawing/2014/main" id="{92FCE5F6-7DA5-4F86-81AA-59D5597203CD}"/>
            </a:ext>
          </a:extLst>
        </xdr:cNvPr>
        <xdr:cNvSpPr>
          <a:spLocks noChangeArrowheads="1"/>
        </xdr:cNvSpPr>
      </xdr:nvSpPr>
      <xdr:spPr bwMode="auto">
        <a:xfrm>
          <a:off x="3429000" y="1933575"/>
          <a:ext cx="114300" cy="361950"/>
        </a:xfrm>
        <a:prstGeom prst="rect">
          <a:avLst/>
        </a:prstGeom>
        <a:blipFill dpi="0" rotWithShape="0">
          <a:blip xmlns:r="http://schemas.openxmlformats.org/officeDocument/2006/relationships" r:embed="rId3"/>
          <a:srcRect/>
          <a:tile tx="0" ty="0" sx="100000" sy="100000" flip="none" algn="tl"/>
        </a:blipFill>
        <a:ln w="9525">
          <a:solidFill>
            <a:srgbClr val="000000"/>
          </a:solidFill>
          <a:miter lim="800000"/>
          <a:headEnd/>
          <a:tailEnd/>
        </a:ln>
      </xdr:spPr>
    </xdr:sp>
    <xdr:clientData/>
  </xdr:twoCellAnchor>
  <xdr:twoCellAnchor>
    <xdr:from>
      <xdr:col>33</xdr:col>
      <xdr:colOff>19050</xdr:colOff>
      <xdr:row>15</xdr:row>
      <xdr:rowOff>19050</xdr:rowOff>
    </xdr:from>
    <xdr:to>
      <xdr:col>34</xdr:col>
      <xdr:colOff>19050</xdr:colOff>
      <xdr:row>18</xdr:row>
      <xdr:rowOff>9525</xdr:rowOff>
    </xdr:to>
    <xdr:sp macro="" textlink="">
      <xdr:nvSpPr>
        <xdr:cNvPr id="538957" name="Rectangle 72" descr="Outlined diamond">
          <a:extLst>
            <a:ext uri="{FF2B5EF4-FFF2-40B4-BE49-F238E27FC236}">
              <a16:creationId xmlns:a16="http://schemas.microsoft.com/office/drawing/2014/main" id="{B71CFAF7-2DD5-4B2E-9DB6-7B09787E49C8}"/>
            </a:ext>
          </a:extLst>
        </xdr:cNvPr>
        <xdr:cNvSpPr>
          <a:spLocks noChangeArrowheads="1"/>
        </xdr:cNvSpPr>
      </xdr:nvSpPr>
      <xdr:spPr bwMode="auto">
        <a:xfrm>
          <a:off x="3790950" y="1933575"/>
          <a:ext cx="114300" cy="361950"/>
        </a:xfrm>
        <a:prstGeom prst="rect">
          <a:avLst/>
        </a:prstGeom>
        <a:blipFill dpi="0" rotWithShape="0">
          <a:blip xmlns:r="http://schemas.openxmlformats.org/officeDocument/2006/relationships" r:embed="rId3"/>
          <a:srcRect/>
          <a:tile tx="0" ty="0" sx="100000" sy="100000" flip="none" algn="tl"/>
        </a:blipFill>
        <a:ln w="9525">
          <a:solidFill>
            <a:srgbClr val="000000"/>
          </a:solidFill>
          <a:miter lim="800000"/>
          <a:headEnd/>
          <a:tailEnd/>
        </a:ln>
      </xdr:spPr>
    </xdr:sp>
    <xdr:clientData/>
  </xdr:twoCellAnchor>
  <xdr:twoCellAnchor>
    <xdr:from>
      <xdr:col>38</xdr:col>
      <xdr:colOff>28575</xdr:colOff>
      <xdr:row>36</xdr:row>
      <xdr:rowOff>19050</xdr:rowOff>
    </xdr:from>
    <xdr:to>
      <xdr:col>40</xdr:col>
      <xdr:colOff>28575</xdr:colOff>
      <xdr:row>38</xdr:row>
      <xdr:rowOff>9525</xdr:rowOff>
    </xdr:to>
    <xdr:sp macro="" textlink="">
      <xdr:nvSpPr>
        <xdr:cNvPr id="121" name="Oval 80">
          <a:extLst>
            <a:ext uri="{FF2B5EF4-FFF2-40B4-BE49-F238E27FC236}">
              <a16:creationId xmlns:a16="http://schemas.microsoft.com/office/drawing/2014/main" id="{59D1440B-592B-45F4-8989-AEE60CC96C53}"/>
            </a:ext>
          </a:extLst>
        </xdr:cNvPr>
        <xdr:cNvSpPr>
          <a:spLocks noChangeArrowheads="1"/>
        </xdr:cNvSpPr>
      </xdr:nvSpPr>
      <xdr:spPr bwMode="auto">
        <a:xfrm>
          <a:off x="4371975" y="45339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a:t>
          </a:r>
        </a:p>
      </xdr:txBody>
    </xdr:sp>
    <xdr:clientData/>
  </xdr:twoCellAnchor>
  <xdr:twoCellAnchor>
    <xdr:from>
      <xdr:col>34</xdr:col>
      <xdr:colOff>19050</xdr:colOff>
      <xdr:row>37</xdr:row>
      <xdr:rowOff>95250</xdr:rowOff>
    </xdr:from>
    <xdr:to>
      <xdr:col>38</xdr:col>
      <xdr:colOff>57150</xdr:colOff>
      <xdr:row>40</xdr:row>
      <xdr:rowOff>57150</xdr:rowOff>
    </xdr:to>
    <xdr:sp macro="" textlink="">
      <xdr:nvSpPr>
        <xdr:cNvPr id="538959" name="Line 81">
          <a:extLst>
            <a:ext uri="{FF2B5EF4-FFF2-40B4-BE49-F238E27FC236}">
              <a16:creationId xmlns:a16="http://schemas.microsoft.com/office/drawing/2014/main" id="{5CEB9C4B-1D25-4B15-8BE5-76D48F65D9E5}"/>
            </a:ext>
          </a:extLst>
        </xdr:cNvPr>
        <xdr:cNvSpPr>
          <a:spLocks noChangeShapeType="1"/>
        </xdr:cNvSpPr>
      </xdr:nvSpPr>
      <xdr:spPr bwMode="auto">
        <a:xfrm flipH="1">
          <a:off x="3905250" y="4733925"/>
          <a:ext cx="4953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57150</xdr:colOff>
      <xdr:row>6</xdr:row>
      <xdr:rowOff>19050</xdr:rowOff>
    </xdr:from>
    <xdr:to>
      <xdr:col>32</xdr:col>
      <xdr:colOff>9525</xdr:colOff>
      <xdr:row>42</xdr:row>
      <xdr:rowOff>114300</xdr:rowOff>
    </xdr:to>
    <xdr:grpSp>
      <xdr:nvGrpSpPr>
        <xdr:cNvPr id="538960" name="Group 171">
          <a:extLst>
            <a:ext uri="{FF2B5EF4-FFF2-40B4-BE49-F238E27FC236}">
              <a16:creationId xmlns:a16="http://schemas.microsoft.com/office/drawing/2014/main" id="{C349F2FA-95AB-4ED3-9888-E71C26D2EC2F}"/>
            </a:ext>
          </a:extLst>
        </xdr:cNvPr>
        <xdr:cNvGrpSpPr>
          <a:grpSpLocks/>
        </xdr:cNvGrpSpPr>
      </xdr:nvGrpSpPr>
      <xdr:grpSpPr bwMode="auto">
        <a:xfrm>
          <a:off x="1634159" y="873815"/>
          <a:ext cx="1979957" cy="4866033"/>
          <a:chOff x="219" y="79"/>
          <a:chExt cx="264" cy="625"/>
        </a:xfrm>
      </xdr:grpSpPr>
      <xdr:sp macro="" textlink="">
        <xdr:nvSpPr>
          <xdr:cNvPr id="539010" name="Line 62">
            <a:extLst>
              <a:ext uri="{FF2B5EF4-FFF2-40B4-BE49-F238E27FC236}">
                <a16:creationId xmlns:a16="http://schemas.microsoft.com/office/drawing/2014/main" id="{585B17A9-332F-405F-A97F-49E2BFD197B2}"/>
              </a:ext>
            </a:extLst>
          </xdr:cNvPr>
          <xdr:cNvSpPr>
            <a:spLocks noChangeShapeType="1"/>
          </xdr:cNvSpPr>
        </xdr:nvSpPr>
        <xdr:spPr bwMode="auto">
          <a:xfrm flipH="1" flipV="1">
            <a:off x="480" y="170"/>
            <a:ext cx="3" cy="534"/>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9011" name="Line 32">
            <a:extLst>
              <a:ext uri="{FF2B5EF4-FFF2-40B4-BE49-F238E27FC236}">
                <a16:creationId xmlns:a16="http://schemas.microsoft.com/office/drawing/2014/main" id="{42A536C5-A122-4169-A7A2-71E5086DC95A}"/>
              </a:ext>
            </a:extLst>
          </xdr:cNvPr>
          <xdr:cNvSpPr>
            <a:spLocks noChangeShapeType="1"/>
          </xdr:cNvSpPr>
        </xdr:nvSpPr>
        <xdr:spPr bwMode="auto">
          <a:xfrm>
            <a:off x="256" y="172"/>
            <a:ext cx="2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Oval 82">
            <a:extLst>
              <a:ext uri="{FF2B5EF4-FFF2-40B4-BE49-F238E27FC236}">
                <a16:creationId xmlns:a16="http://schemas.microsoft.com/office/drawing/2014/main" id="{A5DC018D-4FA9-4E0F-94D2-8C8CD0A1E18C}"/>
              </a:ext>
            </a:extLst>
          </xdr:cNvPr>
          <xdr:cNvSpPr>
            <a:spLocks noChangeArrowheads="1"/>
          </xdr:cNvSpPr>
        </xdr:nvSpPr>
        <xdr:spPr bwMode="auto">
          <a:xfrm>
            <a:off x="219" y="7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
            </a:r>
          </a:p>
        </xdr:txBody>
      </xdr:sp>
      <xdr:sp macro="" textlink="">
        <xdr:nvSpPr>
          <xdr:cNvPr id="539013" name="Line 83">
            <a:extLst>
              <a:ext uri="{FF2B5EF4-FFF2-40B4-BE49-F238E27FC236}">
                <a16:creationId xmlns:a16="http://schemas.microsoft.com/office/drawing/2014/main" id="{5FEAEB76-7E04-4CF1-A68E-3B94F7A23709}"/>
              </a:ext>
            </a:extLst>
          </xdr:cNvPr>
          <xdr:cNvSpPr>
            <a:spLocks noChangeShapeType="1"/>
          </xdr:cNvSpPr>
        </xdr:nvSpPr>
        <xdr:spPr bwMode="auto">
          <a:xfrm flipH="1" flipV="1">
            <a:off x="240" y="112"/>
            <a:ext cx="41" cy="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76</xdr:col>
      <xdr:colOff>9525</xdr:colOff>
      <xdr:row>7</xdr:row>
      <xdr:rowOff>19050</xdr:rowOff>
    </xdr:from>
    <xdr:to>
      <xdr:col>80</xdr:col>
      <xdr:colOff>0</xdr:colOff>
      <xdr:row>7</xdr:row>
      <xdr:rowOff>95250</xdr:rowOff>
    </xdr:to>
    <xdr:sp macro="" textlink="">
      <xdr:nvSpPr>
        <xdr:cNvPr id="538961" name="Rectangle 104" descr="40%">
          <a:extLst>
            <a:ext uri="{FF2B5EF4-FFF2-40B4-BE49-F238E27FC236}">
              <a16:creationId xmlns:a16="http://schemas.microsoft.com/office/drawing/2014/main" id="{AD656E51-A3E4-4B29-B22F-C5D97AF0B91E}"/>
            </a:ext>
          </a:extLst>
        </xdr:cNvPr>
        <xdr:cNvSpPr>
          <a:spLocks noChangeArrowheads="1"/>
        </xdr:cNvSpPr>
      </xdr:nvSpPr>
      <xdr:spPr bwMode="auto">
        <a:xfrm>
          <a:off x="8696325" y="942975"/>
          <a:ext cx="447675" cy="76200"/>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clientData/>
  </xdr:twoCellAnchor>
  <xdr:twoCellAnchor>
    <xdr:from>
      <xdr:col>76</xdr:col>
      <xdr:colOff>9525</xdr:colOff>
      <xdr:row>8</xdr:row>
      <xdr:rowOff>19050</xdr:rowOff>
    </xdr:from>
    <xdr:to>
      <xdr:col>80</xdr:col>
      <xdr:colOff>0</xdr:colOff>
      <xdr:row>8</xdr:row>
      <xdr:rowOff>95250</xdr:rowOff>
    </xdr:to>
    <xdr:sp macro="" textlink="">
      <xdr:nvSpPr>
        <xdr:cNvPr id="538962" name="Rectangle 105" descr="20%">
          <a:extLst>
            <a:ext uri="{FF2B5EF4-FFF2-40B4-BE49-F238E27FC236}">
              <a16:creationId xmlns:a16="http://schemas.microsoft.com/office/drawing/2014/main" id="{353809E6-83A0-41C0-83E0-5CF9FB3F96A7}"/>
            </a:ext>
          </a:extLst>
        </xdr:cNvPr>
        <xdr:cNvSpPr>
          <a:spLocks noChangeArrowheads="1"/>
        </xdr:cNvSpPr>
      </xdr:nvSpPr>
      <xdr:spPr bwMode="auto">
        <a:xfrm>
          <a:off x="8696325" y="1066800"/>
          <a:ext cx="447675" cy="76200"/>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76</xdr:col>
      <xdr:colOff>9525</xdr:colOff>
      <xdr:row>9</xdr:row>
      <xdr:rowOff>19050</xdr:rowOff>
    </xdr:from>
    <xdr:to>
      <xdr:col>80</xdr:col>
      <xdr:colOff>0</xdr:colOff>
      <xdr:row>9</xdr:row>
      <xdr:rowOff>95250</xdr:rowOff>
    </xdr:to>
    <xdr:sp macro="" textlink="">
      <xdr:nvSpPr>
        <xdr:cNvPr id="538963" name="Rectangle 106" descr="Dark upward diagonal">
          <a:extLst>
            <a:ext uri="{FF2B5EF4-FFF2-40B4-BE49-F238E27FC236}">
              <a16:creationId xmlns:a16="http://schemas.microsoft.com/office/drawing/2014/main" id="{AA542A44-7B22-4B45-B80A-957BAEBE7B34}"/>
            </a:ext>
          </a:extLst>
        </xdr:cNvPr>
        <xdr:cNvSpPr>
          <a:spLocks noChangeArrowheads="1"/>
        </xdr:cNvSpPr>
      </xdr:nvSpPr>
      <xdr:spPr bwMode="auto">
        <a:xfrm>
          <a:off x="8696325" y="1190625"/>
          <a:ext cx="447675" cy="762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76</xdr:col>
      <xdr:colOff>9525</xdr:colOff>
      <xdr:row>10</xdr:row>
      <xdr:rowOff>28575</xdr:rowOff>
    </xdr:from>
    <xdr:to>
      <xdr:col>80</xdr:col>
      <xdr:colOff>0</xdr:colOff>
      <xdr:row>10</xdr:row>
      <xdr:rowOff>104775</xdr:rowOff>
    </xdr:to>
    <xdr:sp macro="" textlink="">
      <xdr:nvSpPr>
        <xdr:cNvPr id="538964" name="Rectangle 107" descr="Outlined diamond">
          <a:extLst>
            <a:ext uri="{FF2B5EF4-FFF2-40B4-BE49-F238E27FC236}">
              <a16:creationId xmlns:a16="http://schemas.microsoft.com/office/drawing/2014/main" id="{86F8E7F6-C931-4F82-96D4-FA03E1B281C7}"/>
            </a:ext>
          </a:extLst>
        </xdr:cNvPr>
        <xdr:cNvSpPr>
          <a:spLocks noChangeArrowheads="1"/>
        </xdr:cNvSpPr>
      </xdr:nvSpPr>
      <xdr:spPr bwMode="auto">
        <a:xfrm>
          <a:off x="8696325" y="1323975"/>
          <a:ext cx="447675" cy="76200"/>
        </a:xfrm>
        <a:prstGeom prst="rect">
          <a:avLst/>
        </a:prstGeom>
        <a:blipFill dpi="0" rotWithShape="0">
          <a:blip xmlns:r="http://schemas.openxmlformats.org/officeDocument/2006/relationships" r:embed="rId3"/>
          <a:srcRect/>
          <a:tile tx="0" ty="0" sx="100000" sy="100000" flip="none" algn="tl"/>
        </a:blipFill>
        <a:ln w="9525">
          <a:solidFill>
            <a:srgbClr val="000000"/>
          </a:solidFill>
          <a:miter lim="800000"/>
          <a:headEnd/>
          <a:tailEnd/>
        </a:ln>
      </xdr:spPr>
    </xdr:sp>
    <xdr:clientData/>
  </xdr:twoCellAnchor>
  <xdr:twoCellAnchor>
    <xdr:from>
      <xdr:col>26</xdr:col>
      <xdr:colOff>0</xdr:colOff>
      <xdr:row>4</xdr:row>
      <xdr:rowOff>104775</xdr:rowOff>
    </xdr:from>
    <xdr:to>
      <xdr:col>40</xdr:col>
      <xdr:colOff>76200</xdr:colOff>
      <xdr:row>9</xdr:row>
      <xdr:rowOff>0</xdr:rowOff>
    </xdr:to>
    <xdr:grpSp>
      <xdr:nvGrpSpPr>
        <xdr:cNvPr id="538965" name="Group 118">
          <a:extLst>
            <a:ext uri="{FF2B5EF4-FFF2-40B4-BE49-F238E27FC236}">
              <a16:creationId xmlns:a16="http://schemas.microsoft.com/office/drawing/2014/main" id="{3699F0C1-6DDA-4D54-8565-23B9A6C0018F}"/>
            </a:ext>
          </a:extLst>
        </xdr:cNvPr>
        <xdr:cNvGrpSpPr>
          <a:grpSpLocks/>
        </xdr:cNvGrpSpPr>
      </xdr:nvGrpSpPr>
      <xdr:grpSpPr bwMode="auto">
        <a:xfrm>
          <a:off x="2928730" y="694497"/>
          <a:ext cx="1653209" cy="557833"/>
          <a:chOff x="121" y="32"/>
          <a:chExt cx="220" cy="68"/>
        </a:xfrm>
      </xdr:grpSpPr>
      <xdr:sp macro="" textlink="">
        <xdr:nvSpPr>
          <xdr:cNvPr id="539003" name="Line 119">
            <a:extLst>
              <a:ext uri="{FF2B5EF4-FFF2-40B4-BE49-F238E27FC236}">
                <a16:creationId xmlns:a16="http://schemas.microsoft.com/office/drawing/2014/main" id="{61770BC0-3914-42E2-B51E-179BC584935C}"/>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39004" name="Rectangle 120" descr="40%">
            <a:extLst>
              <a:ext uri="{FF2B5EF4-FFF2-40B4-BE49-F238E27FC236}">
                <a16:creationId xmlns:a16="http://schemas.microsoft.com/office/drawing/2014/main" id="{57AD9AC9-C3AA-46D5-9E3E-31B36C42873F}"/>
              </a:ext>
            </a:extLst>
          </xdr:cNvPr>
          <xdr:cNvSpPr>
            <a:spLocks noChangeArrowheads="1"/>
          </xdr:cNvSpPr>
        </xdr:nvSpPr>
        <xdr:spPr bwMode="auto">
          <a:xfrm>
            <a:off x="121" y="69"/>
            <a:ext cx="29" cy="31"/>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sp macro="" textlink="">
        <xdr:nvSpPr>
          <xdr:cNvPr id="539005" name="Rectangle 121" descr="40%">
            <a:extLst>
              <a:ext uri="{FF2B5EF4-FFF2-40B4-BE49-F238E27FC236}">
                <a16:creationId xmlns:a16="http://schemas.microsoft.com/office/drawing/2014/main" id="{B8677517-D823-43B8-AA56-7BC157A51FB7}"/>
              </a:ext>
            </a:extLst>
          </xdr:cNvPr>
          <xdr:cNvSpPr>
            <a:spLocks noChangeArrowheads="1"/>
          </xdr:cNvSpPr>
        </xdr:nvSpPr>
        <xdr:spPr bwMode="auto">
          <a:xfrm>
            <a:off x="271" y="68"/>
            <a:ext cx="30" cy="32"/>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sp macro="" textlink="">
        <xdr:nvSpPr>
          <xdr:cNvPr id="539006" name="Line 122">
            <a:extLst>
              <a:ext uri="{FF2B5EF4-FFF2-40B4-BE49-F238E27FC236}">
                <a16:creationId xmlns:a16="http://schemas.microsoft.com/office/drawing/2014/main" id="{6C6AEE14-00C3-4EDC-87AF-7495CD23C7B2}"/>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539007" name="Group 123">
            <a:extLst>
              <a:ext uri="{FF2B5EF4-FFF2-40B4-BE49-F238E27FC236}">
                <a16:creationId xmlns:a16="http://schemas.microsoft.com/office/drawing/2014/main" id="{2D9C5261-D3D0-45C1-9C43-B829061392E4}"/>
              </a:ext>
            </a:extLst>
          </xdr:cNvPr>
          <xdr:cNvGrpSpPr>
            <a:grpSpLocks/>
          </xdr:cNvGrpSpPr>
        </xdr:nvGrpSpPr>
        <xdr:grpSpPr bwMode="auto">
          <a:xfrm>
            <a:off x="266" y="33"/>
            <a:ext cx="75" cy="37"/>
            <a:chOff x="193" y="31"/>
            <a:chExt cx="80" cy="33"/>
          </a:xfrm>
        </xdr:grpSpPr>
        <xdr:sp macro="" textlink="">
          <xdr:nvSpPr>
            <xdr:cNvPr id="539008" name="Line 124">
              <a:extLst>
                <a:ext uri="{FF2B5EF4-FFF2-40B4-BE49-F238E27FC236}">
                  <a16:creationId xmlns:a16="http://schemas.microsoft.com/office/drawing/2014/main" id="{CD33BBC1-2834-45D7-B587-513CC24F714F}"/>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Oval 125">
              <a:extLst>
                <a:ext uri="{FF2B5EF4-FFF2-40B4-BE49-F238E27FC236}">
                  <a16:creationId xmlns:a16="http://schemas.microsoft.com/office/drawing/2014/main" id="{561C75AF-7414-4048-8397-8B38FCF17814}"/>
                </a:ext>
              </a:extLst>
            </xdr:cNvPr>
            <xdr:cNvSpPr>
              <a:spLocks noChangeArrowheads="1"/>
            </xdr:cNvSpPr>
          </xdr:nvSpPr>
          <xdr:spPr bwMode="auto">
            <a:xfrm>
              <a:off x="242" y="31"/>
              <a:ext cx="31" cy="28"/>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30</xdr:col>
      <xdr:colOff>104775</xdr:colOff>
      <xdr:row>9</xdr:row>
      <xdr:rowOff>9525</xdr:rowOff>
    </xdr:from>
    <xdr:to>
      <xdr:col>31</xdr:col>
      <xdr:colOff>9525</xdr:colOff>
      <xdr:row>25</xdr:row>
      <xdr:rowOff>9525</xdr:rowOff>
    </xdr:to>
    <xdr:sp macro="" textlink="">
      <xdr:nvSpPr>
        <xdr:cNvPr id="538966" name="Line 129">
          <a:extLst>
            <a:ext uri="{FF2B5EF4-FFF2-40B4-BE49-F238E27FC236}">
              <a16:creationId xmlns:a16="http://schemas.microsoft.com/office/drawing/2014/main" id="{BA6ED970-12FA-40C1-9ABB-56578F644F7F}"/>
            </a:ext>
          </a:extLst>
        </xdr:cNvPr>
        <xdr:cNvSpPr>
          <a:spLocks noChangeShapeType="1"/>
        </xdr:cNvSpPr>
      </xdr:nvSpPr>
      <xdr:spPr bwMode="auto">
        <a:xfrm>
          <a:off x="3533775" y="1181100"/>
          <a:ext cx="19050"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9</xdr:row>
      <xdr:rowOff>9525</xdr:rowOff>
    </xdr:from>
    <xdr:to>
      <xdr:col>32</xdr:col>
      <xdr:colOff>104775</xdr:colOff>
      <xdr:row>25</xdr:row>
      <xdr:rowOff>9525</xdr:rowOff>
    </xdr:to>
    <xdr:sp macro="" textlink="">
      <xdr:nvSpPr>
        <xdr:cNvPr id="538967" name="Line 130">
          <a:extLst>
            <a:ext uri="{FF2B5EF4-FFF2-40B4-BE49-F238E27FC236}">
              <a16:creationId xmlns:a16="http://schemas.microsoft.com/office/drawing/2014/main" id="{6B5AC0AA-5DBB-4D22-968B-BA8AA8E4048B}"/>
            </a:ext>
          </a:extLst>
        </xdr:cNvPr>
        <xdr:cNvSpPr>
          <a:spLocks noChangeShapeType="1"/>
        </xdr:cNvSpPr>
      </xdr:nvSpPr>
      <xdr:spPr bwMode="auto">
        <a:xfrm flipH="1">
          <a:off x="3762375" y="1181100"/>
          <a:ext cx="0"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104775</xdr:colOff>
      <xdr:row>9</xdr:row>
      <xdr:rowOff>0</xdr:rowOff>
    </xdr:from>
    <xdr:to>
      <xdr:col>32</xdr:col>
      <xdr:colOff>104775</xdr:colOff>
      <xdr:row>9</xdr:row>
      <xdr:rowOff>0</xdr:rowOff>
    </xdr:to>
    <xdr:cxnSp macro="">
      <xdr:nvCxnSpPr>
        <xdr:cNvPr id="538968" name="AutoShape 135">
          <a:extLst>
            <a:ext uri="{FF2B5EF4-FFF2-40B4-BE49-F238E27FC236}">
              <a16:creationId xmlns:a16="http://schemas.microsoft.com/office/drawing/2014/main" id="{8E5B5DBB-7AF8-45D1-A414-7CCD2AB26C78}"/>
            </a:ext>
          </a:extLst>
        </xdr:cNvPr>
        <xdr:cNvCxnSpPr>
          <a:cxnSpLocks noChangeShapeType="1"/>
          <a:stCxn id="538966" idx="0"/>
          <a:endCxn id="538967" idx="0"/>
        </xdr:cNvCxnSpPr>
      </xdr:nvCxnSpPr>
      <xdr:spPr bwMode="auto">
        <a:xfrm>
          <a:off x="3533775" y="1171575"/>
          <a:ext cx="2286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9525</xdr:colOff>
      <xdr:row>4</xdr:row>
      <xdr:rowOff>9525</xdr:rowOff>
    </xdr:from>
    <xdr:to>
      <xdr:col>33</xdr:col>
      <xdr:colOff>38100</xdr:colOff>
      <xdr:row>9</xdr:row>
      <xdr:rowOff>28575</xdr:rowOff>
    </xdr:to>
    <xdr:grpSp>
      <xdr:nvGrpSpPr>
        <xdr:cNvPr id="538969" name="Group 136">
          <a:extLst>
            <a:ext uri="{FF2B5EF4-FFF2-40B4-BE49-F238E27FC236}">
              <a16:creationId xmlns:a16="http://schemas.microsoft.com/office/drawing/2014/main" id="{D02AD728-D0E1-4567-B0AD-4AE5E03DED83}"/>
            </a:ext>
          </a:extLst>
        </xdr:cNvPr>
        <xdr:cNvGrpSpPr>
          <a:grpSpLocks/>
        </xdr:cNvGrpSpPr>
      </xdr:nvGrpSpPr>
      <xdr:grpSpPr bwMode="auto">
        <a:xfrm>
          <a:off x="2600325" y="599247"/>
          <a:ext cx="1155010" cy="681658"/>
          <a:chOff x="510" y="177"/>
          <a:chExt cx="154" cy="88"/>
        </a:xfrm>
      </xdr:grpSpPr>
      <xdr:sp macro="" textlink="">
        <xdr:nvSpPr>
          <xdr:cNvPr id="538998" name="Line 137">
            <a:extLst>
              <a:ext uri="{FF2B5EF4-FFF2-40B4-BE49-F238E27FC236}">
                <a16:creationId xmlns:a16="http://schemas.microsoft.com/office/drawing/2014/main" id="{63B463E9-042F-491C-AF3B-886BEB4F40D7}"/>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 name="Oval 138">
            <a:extLst>
              <a:ext uri="{FF2B5EF4-FFF2-40B4-BE49-F238E27FC236}">
                <a16:creationId xmlns:a16="http://schemas.microsoft.com/office/drawing/2014/main" id="{56D09080-3D71-41F4-A335-1950F184112D}"/>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539000" name="Line 139">
            <a:extLst>
              <a:ext uri="{FF2B5EF4-FFF2-40B4-BE49-F238E27FC236}">
                <a16:creationId xmlns:a16="http://schemas.microsoft.com/office/drawing/2014/main" id="{A17112BA-50D6-4E45-A8C2-B9B8996B490D}"/>
              </a:ext>
            </a:extLst>
          </xdr:cNvPr>
          <xdr:cNvSpPr>
            <a:spLocks noChangeShapeType="1"/>
          </xdr:cNvSpPr>
        </xdr:nvSpPr>
        <xdr:spPr bwMode="auto">
          <a:xfrm>
            <a:off x="621"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9001" name="Line 140">
            <a:extLst>
              <a:ext uri="{FF2B5EF4-FFF2-40B4-BE49-F238E27FC236}">
                <a16:creationId xmlns:a16="http://schemas.microsoft.com/office/drawing/2014/main" id="{09C6D7EC-F0AF-462F-92C0-825B3B291FCE}"/>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9002" name="Line 141">
            <a:extLst>
              <a:ext uri="{FF2B5EF4-FFF2-40B4-BE49-F238E27FC236}">
                <a16:creationId xmlns:a16="http://schemas.microsoft.com/office/drawing/2014/main" id="{722EAB99-3E7F-4E24-BFB0-4AEA70FF2D1C}"/>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95250</xdr:colOff>
      <xdr:row>7</xdr:row>
      <xdr:rowOff>9525</xdr:rowOff>
    </xdr:from>
    <xdr:to>
      <xdr:col>42</xdr:col>
      <xdr:colOff>57150</xdr:colOff>
      <xdr:row>15</xdr:row>
      <xdr:rowOff>9525</xdr:rowOff>
    </xdr:to>
    <xdr:grpSp>
      <xdr:nvGrpSpPr>
        <xdr:cNvPr id="538970" name="Group 143">
          <a:extLst>
            <a:ext uri="{FF2B5EF4-FFF2-40B4-BE49-F238E27FC236}">
              <a16:creationId xmlns:a16="http://schemas.microsoft.com/office/drawing/2014/main" id="{E67BCE09-3656-4605-9910-C73B3BBDF604}"/>
            </a:ext>
          </a:extLst>
        </xdr:cNvPr>
        <xdr:cNvGrpSpPr>
          <a:grpSpLocks/>
        </xdr:cNvGrpSpPr>
      </xdr:nvGrpSpPr>
      <xdr:grpSpPr bwMode="auto">
        <a:xfrm>
          <a:off x="2686050" y="996812"/>
          <a:ext cx="2102126" cy="1060174"/>
          <a:chOff x="87" y="170"/>
          <a:chExt cx="279" cy="136"/>
        </a:xfrm>
      </xdr:grpSpPr>
      <xdr:sp macro="" textlink="">
        <xdr:nvSpPr>
          <xdr:cNvPr id="538989" name="Line 144">
            <a:extLst>
              <a:ext uri="{FF2B5EF4-FFF2-40B4-BE49-F238E27FC236}">
                <a16:creationId xmlns:a16="http://schemas.microsoft.com/office/drawing/2014/main" id="{34286F59-3040-4C47-8204-03CF1146A0F1}"/>
              </a:ext>
            </a:extLst>
          </xdr:cNvPr>
          <xdr:cNvSpPr>
            <a:spLocks noChangeShapeType="1"/>
          </xdr:cNvSpPr>
        </xdr:nvSpPr>
        <xdr:spPr bwMode="auto">
          <a:xfrm>
            <a:off x="148" y="186"/>
            <a:ext cx="0" cy="11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8990" name="Line 145">
            <a:extLst>
              <a:ext uri="{FF2B5EF4-FFF2-40B4-BE49-F238E27FC236}">
                <a16:creationId xmlns:a16="http://schemas.microsoft.com/office/drawing/2014/main" id="{76336EB0-55AB-4F34-AC49-70AF839B43B4}"/>
              </a:ext>
            </a:extLst>
          </xdr:cNvPr>
          <xdr:cNvSpPr>
            <a:spLocks noChangeShapeType="1"/>
          </xdr:cNvSpPr>
        </xdr:nvSpPr>
        <xdr:spPr bwMode="auto">
          <a:xfrm>
            <a:off x="147" y="305"/>
            <a:ext cx="4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8991" name="Line 146">
            <a:extLst>
              <a:ext uri="{FF2B5EF4-FFF2-40B4-BE49-F238E27FC236}">
                <a16:creationId xmlns:a16="http://schemas.microsoft.com/office/drawing/2014/main" id="{8D9B1F5E-3CDA-413B-8490-C1F9C8EB7EB9}"/>
              </a:ext>
            </a:extLst>
          </xdr:cNvPr>
          <xdr:cNvSpPr>
            <a:spLocks noChangeShapeType="1"/>
          </xdr:cNvSpPr>
        </xdr:nvSpPr>
        <xdr:spPr bwMode="auto">
          <a:xfrm flipV="1">
            <a:off x="148" y="186"/>
            <a:ext cx="1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8992" name="Line 148">
            <a:extLst>
              <a:ext uri="{FF2B5EF4-FFF2-40B4-BE49-F238E27FC236}">
                <a16:creationId xmlns:a16="http://schemas.microsoft.com/office/drawing/2014/main" id="{90AF70F8-D468-4BAE-B45D-78278BB9C589}"/>
              </a:ext>
            </a:extLst>
          </xdr:cNvPr>
          <xdr:cNvSpPr>
            <a:spLocks noChangeShapeType="1"/>
          </xdr:cNvSpPr>
        </xdr:nvSpPr>
        <xdr:spPr bwMode="auto">
          <a:xfrm>
            <a:off x="226" y="305"/>
            <a:ext cx="43"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8993" name="Line 149">
            <a:extLst>
              <a:ext uri="{FF2B5EF4-FFF2-40B4-BE49-F238E27FC236}">
                <a16:creationId xmlns:a16="http://schemas.microsoft.com/office/drawing/2014/main" id="{DDE33B32-5B98-4106-B751-6DB41E346933}"/>
              </a:ext>
            </a:extLst>
          </xdr:cNvPr>
          <xdr:cNvSpPr>
            <a:spLocks noChangeShapeType="1"/>
          </xdr:cNvSpPr>
        </xdr:nvSpPr>
        <xdr:spPr bwMode="auto">
          <a:xfrm flipH="1">
            <a:off x="267" y="186"/>
            <a:ext cx="1" cy="11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8994" name="Line 150">
            <a:extLst>
              <a:ext uri="{FF2B5EF4-FFF2-40B4-BE49-F238E27FC236}">
                <a16:creationId xmlns:a16="http://schemas.microsoft.com/office/drawing/2014/main" id="{DC613F58-11E4-463E-A9BD-5C014EC6E62C}"/>
              </a:ext>
            </a:extLst>
          </xdr:cNvPr>
          <xdr:cNvSpPr>
            <a:spLocks noChangeShapeType="1"/>
          </xdr:cNvSpPr>
        </xdr:nvSpPr>
        <xdr:spPr bwMode="auto">
          <a:xfrm>
            <a:off x="103" y="170"/>
            <a:ext cx="0" cy="136"/>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38995" name="Line 151">
            <a:extLst>
              <a:ext uri="{FF2B5EF4-FFF2-40B4-BE49-F238E27FC236}">
                <a16:creationId xmlns:a16="http://schemas.microsoft.com/office/drawing/2014/main" id="{7AFD048D-BE9A-4284-B0BB-AE1657CF1474}"/>
              </a:ext>
            </a:extLst>
          </xdr:cNvPr>
          <xdr:cNvSpPr>
            <a:spLocks noChangeShapeType="1"/>
          </xdr:cNvSpPr>
        </xdr:nvSpPr>
        <xdr:spPr bwMode="auto">
          <a:xfrm>
            <a:off x="87" y="305"/>
            <a:ext cx="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8996" name="Line 152">
            <a:extLst>
              <a:ext uri="{FF2B5EF4-FFF2-40B4-BE49-F238E27FC236}">
                <a16:creationId xmlns:a16="http://schemas.microsoft.com/office/drawing/2014/main" id="{27F70483-7C3E-46CB-AC71-57E0680B3F51}"/>
              </a:ext>
            </a:extLst>
          </xdr:cNvPr>
          <xdr:cNvSpPr>
            <a:spLocks noChangeShapeType="1"/>
          </xdr:cNvSpPr>
        </xdr:nvSpPr>
        <xdr:spPr bwMode="auto">
          <a:xfrm flipH="1">
            <a:off x="268" y="206"/>
            <a:ext cx="71"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2" name="Oval 153">
            <a:extLst>
              <a:ext uri="{FF2B5EF4-FFF2-40B4-BE49-F238E27FC236}">
                <a16:creationId xmlns:a16="http://schemas.microsoft.com/office/drawing/2014/main" id="{266D7AFE-93CF-4846-8D56-69107F166A5B}"/>
              </a:ext>
            </a:extLst>
          </xdr:cNvPr>
          <xdr:cNvSpPr>
            <a:spLocks noChangeArrowheads="1"/>
          </xdr:cNvSpPr>
        </xdr:nvSpPr>
        <xdr:spPr bwMode="auto">
          <a:xfrm>
            <a:off x="336" y="188"/>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grpSp>
    <xdr:clientData/>
  </xdr:twoCellAnchor>
  <xdr:twoCellAnchor>
    <xdr:from>
      <xdr:col>31</xdr:col>
      <xdr:colOff>76200</xdr:colOff>
      <xdr:row>8</xdr:row>
      <xdr:rowOff>95250</xdr:rowOff>
    </xdr:from>
    <xdr:to>
      <xdr:col>48</xdr:col>
      <xdr:colOff>0</xdr:colOff>
      <xdr:row>44</xdr:row>
      <xdr:rowOff>28575</xdr:rowOff>
    </xdr:to>
    <xdr:grpSp>
      <xdr:nvGrpSpPr>
        <xdr:cNvPr id="538971" name="Group 90">
          <a:extLst>
            <a:ext uri="{FF2B5EF4-FFF2-40B4-BE49-F238E27FC236}">
              <a16:creationId xmlns:a16="http://schemas.microsoft.com/office/drawing/2014/main" id="{B7EACE39-43F7-40F6-AFCD-93D16BA1CB28}"/>
            </a:ext>
          </a:extLst>
        </xdr:cNvPr>
        <xdr:cNvGrpSpPr>
          <a:grpSpLocks/>
        </xdr:cNvGrpSpPr>
      </xdr:nvGrpSpPr>
      <xdr:grpSpPr bwMode="auto">
        <a:xfrm>
          <a:off x="3568148" y="1215059"/>
          <a:ext cx="1838739" cy="4704107"/>
          <a:chOff x="3771900" y="8229600"/>
          <a:chExt cx="1871654" cy="4396988"/>
        </a:xfrm>
      </xdr:grpSpPr>
      <xdr:sp macro="" textlink="">
        <xdr:nvSpPr>
          <xdr:cNvPr id="92" name="TextBox 91">
            <a:extLst>
              <a:ext uri="{FF2B5EF4-FFF2-40B4-BE49-F238E27FC236}">
                <a16:creationId xmlns:a16="http://schemas.microsoft.com/office/drawing/2014/main" id="{A713EE8C-5548-49E5-90C7-81C21F369B9A}"/>
              </a:ext>
            </a:extLst>
          </xdr:cNvPr>
          <xdr:cNvSpPr txBox="1"/>
        </xdr:nvSpPr>
        <xdr:spPr bwMode="auto">
          <a:xfrm>
            <a:off x="4784121" y="8868642"/>
            <a:ext cx="143239" cy="314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vert270" wrap="square" rtlCol="0" anchor="t"/>
          <a:lstStyle/>
          <a:p>
            <a:r>
              <a:rPr lang="en-US" sz="1600" baseline="70000"/>
              <a:t>110</a:t>
            </a:r>
          </a:p>
        </xdr:txBody>
      </xdr:sp>
      <xdr:grpSp>
        <xdr:nvGrpSpPr>
          <xdr:cNvPr id="538975" name="Group 131">
            <a:extLst>
              <a:ext uri="{FF2B5EF4-FFF2-40B4-BE49-F238E27FC236}">
                <a16:creationId xmlns:a16="http://schemas.microsoft.com/office/drawing/2014/main" id="{AE6F6BE1-F18B-4EF5-93DA-664206907EC6}"/>
              </a:ext>
            </a:extLst>
          </xdr:cNvPr>
          <xdr:cNvGrpSpPr>
            <a:grpSpLocks/>
          </xdr:cNvGrpSpPr>
        </xdr:nvGrpSpPr>
        <xdr:grpSpPr bwMode="auto">
          <a:xfrm>
            <a:off x="3771900" y="8229600"/>
            <a:ext cx="1871654" cy="4396988"/>
            <a:chOff x="3771900" y="8229600"/>
            <a:chExt cx="1871654" cy="4396988"/>
          </a:xfrm>
        </xdr:grpSpPr>
        <xdr:sp macro="" textlink="">
          <xdr:nvSpPr>
            <xdr:cNvPr id="538976" name="Line 111">
              <a:extLst>
                <a:ext uri="{FF2B5EF4-FFF2-40B4-BE49-F238E27FC236}">
                  <a16:creationId xmlns:a16="http://schemas.microsoft.com/office/drawing/2014/main" id="{42BD0870-A011-4486-82D1-2737A3924990}"/>
                </a:ext>
              </a:extLst>
            </xdr:cNvPr>
            <xdr:cNvSpPr>
              <a:spLocks noChangeShapeType="1"/>
            </xdr:cNvSpPr>
          </xdr:nvSpPr>
          <xdr:spPr bwMode="auto">
            <a:xfrm>
              <a:off x="3898900" y="12382500"/>
              <a:ext cx="543239" cy="821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6" name="Oval 112">
              <a:extLst>
                <a:ext uri="{FF2B5EF4-FFF2-40B4-BE49-F238E27FC236}">
                  <a16:creationId xmlns:a16="http://schemas.microsoft.com/office/drawing/2014/main" id="{C98B0742-0741-468D-82A3-DED609DFACBA}"/>
                </a:ext>
              </a:extLst>
            </xdr:cNvPr>
            <xdr:cNvSpPr>
              <a:spLocks noChangeArrowheads="1"/>
            </xdr:cNvSpPr>
          </xdr:nvSpPr>
          <xdr:spPr bwMode="auto">
            <a:xfrm>
              <a:off x="4421249" y="12397678"/>
              <a:ext cx="238731" cy="22891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a:t>
              </a:r>
            </a:p>
          </xdr:txBody>
        </xdr:sp>
        <xdr:sp macro="" textlink="">
          <xdr:nvSpPr>
            <xdr:cNvPr id="538978" name="Line 115">
              <a:extLst>
                <a:ext uri="{FF2B5EF4-FFF2-40B4-BE49-F238E27FC236}">
                  <a16:creationId xmlns:a16="http://schemas.microsoft.com/office/drawing/2014/main" id="{CF372BF3-69B4-44FF-AB6F-882B5518B68F}"/>
                </a:ext>
              </a:extLst>
            </xdr:cNvPr>
            <xdr:cNvSpPr>
              <a:spLocks noChangeShapeType="1"/>
            </xdr:cNvSpPr>
          </xdr:nvSpPr>
          <xdr:spPr bwMode="auto">
            <a:xfrm flipV="1">
              <a:off x="3873500" y="8661400"/>
              <a:ext cx="0" cy="338126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38979" name="Line 155">
              <a:extLst>
                <a:ext uri="{FF2B5EF4-FFF2-40B4-BE49-F238E27FC236}">
                  <a16:creationId xmlns:a16="http://schemas.microsoft.com/office/drawing/2014/main" id="{3B821B39-0A5C-4012-8E10-C03257A9CF00}"/>
                </a:ext>
              </a:extLst>
            </xdr:cNvPr>
            <xdr:cNvSpPr>
              <a:spLocks noChangeShapeType="1"/>
            </xdr:cNvSpPr>
          </xdr:nvSpPr>
          <xdr:spPr bwMode="auto">
            <a:xfrm>
              <a:off x="4250176" y="8542760"/>
              <a:ext cx="79891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8980" name="Line 156">
              <a:extLst>
                <a:ext uri="{FF2B5EF4-FFF2-40B4-BE49-F238E27FC236}">
                  <a16:creationId xmlns:a16="http://schemas.microsoft.com/office/drawing/2014/main" id="{70CDADC4-010C-4545-BBEF-147E2534B315}"/>
                </a:ext>
              </a:extLst>
            </xdr:cNvPr>
            <xdr:cNvSpPr>
              <a:spLocks noChangeShapeType="1"/>
            </xdr:cNvSpPr>
          </xdr:nvSpPr>
          <xdr:spPr bwMode="auto">
            <a:xfrm>
              <a:off x="4273002" y="8787058"/>
              <a:ext cx="80652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8981" name="Line 157">
              <a:extLst>
                <a:ext uri="{FF2B5EF4-FFF2-40B4-BE49-F238E27FC236}">
                  <a16:creationId xmlns:a16="http://schemas.microsoft.com/office/drawing/2014/main" id="{95D66506-A05A-4978-8743-8E9253A0FF06}"/>
                </a:ext>
              </a:extLst>
            </xdr:cNvPr>
            <xdr:cNvSpPr>
              <a:spLocks noChangeShapeType="1"/>
            </xdr:cNvSpPr>
          </xdr:nvSpPr>
          <xdr:spPr bwMode="auto">
            <a:xfrm>
              <a:off x="4950181" y="8416909"/>
              <a:ext cx="0" cy="12585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8982" name="Line 158">
              <a:extLst>
                <a:ext uri="{FF2B5EF4-FFF2-40B4-BE49-F238E27FC236}">
                  <a16:creationId xmlns:a16="http://schemas.microsoft.com/office/drawing/2014/main" id="{6F84251E-3B95-4F58-AF75-FBC274A770EE}"/>
                </a:ext>
              </a:extLst>
            </xdr:cNvPr>
            <xdr:cNvSpPr>
              <a:spLocks noChangeShapeType="1"/>
            </xdr:cNvSpPr>
          </xdr:nvSpPr>
          <xdr:spPr bwMode="auto">
            <a:xfrm flipV="1">
              <a:off x="4950181" y="8794461"/>
              <a:ext cx="0" cy="14065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8983" name="Line 159">
              <a:extLst>
                <a:ext uri="{FF2B5EF4-FFF2-40B4-BE49-F238E27FC236}">
                  <a16:creationId xmlns:a16="http://schemas.microsoft.com/office/drawing/2014/main" id="{C14199DD-DE61-48C0-A644-3D6124E9BE37}"/>
                </a:ext>
              </a:extLst>
            </xdr:cNvPr>
            <xdr:cNvSpPr>
              <a:spLocks noChangeShapeType="1"/>
            </xdr:cNvSpPr>
          </xdr:nvSpPr>
          <xdr:spPr bwMode="auto">
            <a:xfrm>
              <a:off x="4950181" y="8542760"/>
              <a:ext cx="0" cy="2442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8984" name="Line 160">
              <a:extLst>
                <a:ext uri="{FF2B5EF4-FFF2-40B4-BE49-F238E27FC236}">
                  <a16:creationId xmlns:a16="http://schemas.microsoft.com/office/drawing/2014/main" id="{A57BC933-13C2-4097-8073-046D0B05AB1D}"/>
                </a:ext>
              </a:extLst>
            </xdr:cNvPr>
            <xdr:cNvSpPr>
              <a:spLocks noChangeShapeType="1"/>
            </xdr:cNvSpPr>
          </xdr:nvSpPr>
          <xdr:spPr bwMode="auto">
            <a:xfrm flipV="1">
              <a:off x="5074438" y="8394700"/>
              <a:ext cx="334785" cy="13325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6" name="Oval 161">
              <a:extLst>
                <a:ext uri="{FF2B5EF4-FFF2-40B4-BE49-F238E27FC236}">
                  <a16:creationId xmlns:a16="http://schemas.microsoft.com/office/drawing/2014/main" id="{E57AE34E-45F9-46A4-B5DC-76E3C1E5B905}"/>
                </a:ext>
              </a:extLst>
            </xdr:cNvPr>
            <xdr:cNvSpPr>
              <a:spLocks noChangeArrowheads="1"/>
            </xdr:cNvSpPr>
          </xdr:nvSpPr>
          <xdr:spPr bwMode="auto">
            <a:xfrm>
              <a:off x="5423921" y="8229600"/>
              <a:ext cx="219633" cy="247986"/>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a:t>
              </a:r>
            </a:p>
          </xdr:txBody>
        </xdr:sp>
        <xdr:sp macro="" textlink="">
          <xdr:nvSpPr>
            <xdr:cNvPr id="107" name="Rectangle 106">
              <a:extLst>
                <a:ext uri="{FF2B5EF4-FFF2-40B4-BE49-F238E27FC236}">
                  <a16:creationId xmlns:a16="http://schemas.microsoft.com/office/drawing/2014/main" id="{F0C92A2F-7884-4E67-8BCE-47C7C54E6368}"/>
                </a:ext>
              </a:extLst>
            </xdr:cNvPr>
            <xdr:cNvSpPr/>
          </xdr:nvSpPr>
          <xdr:spPr>
            <a:xfrm>
              <a:off x="4230264" y="8563428"/>
              <a:ext cx="47746" cy="2098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sp macro="" textlink="">
          <xdr:nvSpPr>
            <xdr:cNvPr id="538987" name="Line 114">
              <a:extLst>
                <a:ext uri="{FF2B5EF4-FFF2-40B4-BE49-F238E27FC236}">
                  <a16:creationId xmlns:a16="http://schemas.microsoft.com/office/drawing/2014/main" id="{D0589BC8-9CE4-49AE-AC5C-901A293193B0}"/>
                </a:ext>
              </a:extLst>
            </xdr:cNvPr>
            <xdr:cNvSpPr>
              <a:spLocks noChangeShapeType="1"/>
            </xdr:cNvSpPr>
          </xdr:nvSpPr>
          <xdr:spPr bwMode="auto">
            <a:xfrm flipV="1">
              <a:off x="3860800" y="8661400"/>
              <a:ext cx="1193800" cy="2228"/>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38988" name="Rectangle 110">
              <a:extLst>
                <a:ext uri="{FF2B5EF4-FFF2-40B4-BE49-F238E27FC236}">
                  <a16:creationId xmlns:a16="http://schemas.microsoft.com/office/drawing/2014/main" id="{B6DB4BDB-46D5-437A-906F-A7754F663054}"/>
                </a:ext>
              </a:extLst>
            </xdr:cNvPr>
            <xdr:cNvSpPr>
              <a:spLocks noChangeArrowheads="1"/>
            </xdr:cNvSpPr>
          </xdr:nvSpPr>
          <xdr:spPr bwMode="auto">
            <a:xfrm>
              <a:off x="3771900" y="11964967"/>
              <a:ext cx="107118" cy="515026"/>
            </a:xfrm>
            <a:prstGeom prst="rect">
              <a:avLst/>
            </a:prstGeom>
            <a:solidFill>
              <a:srgbClr val="FFFFFF"/>
            </a:solidFill>
            <a:ln w="9525">
              <a:solidFill>
                <a:srgbClr val="000000"/>
              </a:solidFill>
              <a:miter lim="800000"/>
              <a:headEnd/>
              <a:tailEnd/>
            </a:ln>
          </xdr:spPr>
        </xdr:sp>
      </xdr:grpSp>
    </xdr:grpSp>
    <xdr:clientData/>
  </xdr:twoCellAnchor>
  <xdr:twoCellAnchor>
    <xdr:from>
      <xdr:col>50</xdr:col>
      <xdr:colOff>104775</xdr:colOff>
      <xdr:row>7</xdr:row>
      <xdr:rowOff>0</xdr:rowOff>
    </xdr:from>
    <xdr:to>
      <xdr:col>50</xdr:col>
      <xdr:colOff>104775</xdr:colOff>
      <xdr:row>11</xdr:row>
      <xdr:rowOff>9525</xdr:rowOff>
    </xdr:to>
    <xdr:sp macro="" textlink="">
      <xdr:nvSpPr>
        <xdr:cNvPr id="538972" name="Line 239">
          <a:extLst>
            <a:ext uri="{FF2B5EF4-FFF2-40B4-BE49-F238E27FC236}">
              <a16:creationId xmlns:a16="http://schemas.microsoft.com/office/drawing/2014/main" id="{6F27A8D2-F42D-4B09-90D5-9E3A2BE677B1}"/>
            </a:ext>
          </a:extLst>
        </xdr:cNvPr>
        <xdr:cNvSpPr>
          <a:spLocks noChangeShapeType="1"/>
        </xdr:cNvSpPr>
      </xdr:nvSpPr>
      <xdr:spPr bwMode="auto">
        <a:xfrm>
          <a:off x="5819775" y="923925"/>
          <a:ext cx="0" cy="504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0</xdr:colOff>
      <xdr:row>11</xdr:row>
      <xdr:rowOff>0</xdr:rowOff>
    </xdr:from>
    <xdr:to>
      <xdr:col>51</xdr:col>
      <xdr:colOff>114300</xdr:colOff>
      <xdr:row>11</xdr:row>
      <xdr:rowOff>0</xdr:rowOff>
    </xdr:to>
    <xdr:sp macro="" textlink="">
      <xdr:nvSpPr>
        <xdr:cNvPr id="538973" name="Line 238">
          <a:extLst>
            <a:ext uri="{FF2B5EF4-FFF2-40B4-BE49-F238E27FC236}">
              <a16:creationId xmlns:a16="http://schemas.microsoft.com/office/drawing/2014/main" id="{9CF8B599-879B-474E-8505-9957242E44F2}"/>
            </a:ext>
          </a:extLst>
        </xdr:cNvPr>
        <xdr:cNvSpPr>
          <a:spLocks noChangeShapeType="1"/>
        </xdr:cNvSpPr>
      </xdr:nvSpPr>
      <xdr:spPr bwMode="auto">
        <a:xfrm>
          <a:off x="5715000" y="14192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9525</xdr:colOff>
      <xdr:row>7</xdr:row>
      <xdr:rowOff>0</xdr:rowOff>
    </xdr:from>
    <xdr:to>
      <xdr:col>23</xdr:col>
      <xdr:colOff>9525</xdr:colOff>
      <xdr:row>48</xdr:row>
      <xdr:rowOff>0</xdr:rowOff>
    </xdr:to>
    <xdr:sp macro="" textlink="">
      <xdr:nvSpPr>
        <xdr:cNvPr id="522897" name="Line 4">
          <a:extLst>
            <a:ext uri="{FF2B5EF4-FFF2-40B4-BE49-F238E27FC236}">
              <a16:creationId xmlns:a16="http://schemas.microsoft.com/office/drawing/2014/main" id="{C55054DB-E4FE-4BAF-8BD6-AA3F7A586613}"/>
            </a:ext>
          </a:extLst>
        </xdr:cNvPr>
        <xdr:cNvSpPr>
          <a:spLocks noChangeShapeType="1"/>
        </xdr:cNvSpPr>
      </xdr:nvSpPr>
      <xdr:spPr bwMode="auto">
        <a:xfrm>
          <a:off x="2638425" y="923925"/>
          <a:ext cx="0" cy="5076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19050</xdr:colOff>
      <xdr:row>25</xdr:row>
      <xdr:rowOff>9525</xdr:rowOff>
    </xdr:from>
    <xdr:to>
      <xdr:col>31</xdr:col>
      <xdr:colOff>19050</xdr:colOff>
      <xdr:row>47</xdr:row>
      <xdr:rowOff>114300</xdr:rowOff>
    </xdr:to>
    <xdr:sp macro="" textlink="">
      <xdr:nvSpPr>
        <xdr:cNvPr id="522898" name="Line 7">
          <a:extLst>
            <a:ext uri="{FF2B5EF4-FFF2-40B4-BE49-F238E27FC236}">
              <a16:creationId xmlns:a16="http://schemas.microsoft.com/office/drawing/2014/main" id="{B67C5806-B473-4430-9FEF-146A01C343FB}"/>
            </a:ext>
          </a:extLst>
        </xdr:cNvPr>
        <xdr:cNvSpPr>
          <a:spLocks noChangeShapeType="1"/>
        </xdr:cNvSpPr>
      </xdr:nvSpPr>
      <xdr:spPr bwMode="auto">
        <a:xfrm flipH="1">
          <a:off x="3562350" y="3162300"/>
          <a:ext cx="0" cy="282892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25</xdr:row>
      <xdr:rowOff>0</xdr:rowOff>
    </xdr:from>
    <xdr:to>
      <xdr:col>33</xdr:col>
      <xdr:colOff>0</xdr:colOff>
      <xdr:row>48</xdr:row>
      <xdr:rowOff>0</xdr:rowOff>
    </xdr:to>
    <xdr:sp macro="" textlink="">
      <xdr:nvSpPr>
        <xdr:cNvPr id="522899" name="Line 8">
          <a:extLst>
            <a:ext uri="{FF2B5EF4-FFF2-40B4-BE49-F238E27FC236}">
              <a16:creationId xmlns:a16="http://schemas.microsoft.com/office/drawing/2014/main" id="{E3DBDA08-5247-4845-9799-C450B31FF3D5}"/>
            </a:ext>
          </a:extLst>
        </xdr:cNvPr>
        <xdr:cNvSpPr>
          <a:spLocks noChangeShapeType="1"/>
        </xdr:cNvSpPr>
      </xdr:nvSpPr>
      <xdr:spPr bwMode="auto">
        <a:xfrm flipH="1">
          <a:off x="3762375" y="3152775"/>
          <a:ext cx="9525" cy="284797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13</xdr:row>
      <xdr:rowOff>76200</xdr:rowOff>
    </xdr:from>
    <xdr:to>
      <xdr:col>38</xdr:col>
      <xdr:colOff>0</xdr:colOff>
      <xdr:row>17</xdr:row>
      <xdr:rowOff>19050</xdr:rowOff>
    </xdr:to>
    <xdr:sp macro="" textlink="">
      <xdr:nvSpPr>
        <xdr:cNvPr id="522900" name="Line 15">
          <a:extLst>
            <a:ext uri="{FF2B5EF4-FFF2-40B4-BE49-F238E27FC236}">
              <a16:creationId xmlns:a16="http://schemas.microsoft.com/office/drawing/2014/main" id="{37C559DE-C192-44A9-9926-B6D042C22FEB}"/>
            </a:ext>
          </a:extLst>
        </xdr:cNvPr>
        <xdr:cNvSpPr>
          <a:spLocks noChangeShapeType="1"/>
        </xdr:cNvSpPr>
      </xdr:nvSpPr>
      <xdr:spPr bwMode="auto">
        <a:xfrm>
          <a:off x="3771900" y="1743075"/>
          <a:ext cx="5715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97155</xdr:colOff>
      <xdr:row>16</xdr:row>
      <xdr:rowOff>76200</xdr:rowOff>
    </xdr:from>
    <xdr:to>
      <xdr:col>39</xdr:col>
      <xdr:colOff>97155</xdr:colOff>
      <xdr:row>18</xdr:row>
      <xdr:rowOff>66675</xdr:rowOff>
    </xdr:to>
    <xdr:sp macro="" textlink="">
      <xdr:nvSpPr>
        <xdr:cNvPr id="9232" name="Oval 16">
          <a:extLst>
            <a:ext uri="{FF2B5EF4-FFF2-40B4-BE49-F238E27FC236}">
              <a16:creationId xmlns:a16="http://schemas.microsoft.com/office/drawing/2014/main" id="{54ED5AF8-0C88-4ACC-B848-9C9DCDA2C21B}"/>
            </a:ext>
          </a:extLst>
        </xdr:cNvPr>
        <xdr:cNvSpPr>
          <a:spLocks noChangeArrowheads="1"/>
        </xdr:cNvSpPr>
      </xdr:nvSpPr>
      <xdr:spPr bwMode="auto">
        <a:xfrm>
          <a:off x="4314825" y="211455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clientData/>
  </xdr:twoCellAnchor>
  <xdr:twoCellAnchor>
    <xdr:from>
      <xdr:col>31</xdr:col>
      <xdr:colOff>9525</xdr:colOff>
      <xdr:row>48</xdr:row>
      <xdr:rowOff>0</xdr:rowOff>
    </xdr:from>
    <xdr:to>
      <xdr:col>33</xdr:col>
      <xdr:colOff>9525</xdr:colOff>
      <xdr:row>48</xdr:row>
      <xdr:rowOff>0</xdr:rowOff>
    </xdr:to>
    <xdr:sp macro="" textlink="">
      <xdr:nvSpPr>
        <xdr:cNvPr id="522902" name="Line 17">
          <a:extLst>
            <a:ext uri="{FF2B5EF4-FFF2-40B4-BE49-F238E27FC236}">
              <a16:creationId xmlns:a16="http://schemas.microsoft.com/office/drawing/2014/main" id="{29F054E2-47AE-4D97-BD03-4F478666E8DC}"/>
            </a:ext>
          </a:extLst>
        </xdr:cNvPr>
        <xdr:cNvSpPr>
          <a:spLocks noChangeShapeType="1"/>
        </xdr:cNvSpPr>
      </xdr:nvSpPr>
      <xdr:spPr bwMode="auto">
        <a:xfrm flipV="1">
          <a:off x="3552825" y="60007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18</xdr:row>
      <xdr:rowOff>19050</xdr:rowOff>
    </xdr:from>
    <xdr:to>
      <xdr:col>31</xdr:col>
      <xdr:colOff>0</xdr:colOff>
      <xdr:row>25</xdr:row>
      <xdr:rowOff>0</xdr:rowOff>
    </xdr:to>
    <xdr:sp macro="" textlink="">
      <xdr:nvSpPr>
        <xdr:cNvPr id="522903" name="Rectangle 22" descr="Dark upward diagonal">
          <a:extLst>
            <a:ext uri="{FF2B5EF4-FFF2-40B4-BE49-F238E27FC236}">
              <a16:creationId xmlns:a16="http://schemas.microsoft.com/office/drawing/2014/main" id="{722B61BE-1F9A-4F7F-8B0F-A0592786537F}"/>
            </a:ext>
          </a:extLst>
        </xdr:cNvPr>
        <xdr:cNvSpPr>
          <a:spLocks noChangeArrowheads="1"/>
        </xdr:cNvSpPr>
      </xdr:nvSpPr>
      <xdr:spPr bwMode="auto">
        <a:xfrm>
          <a:off x="3429000" y="2305050"/>
          <a:ext cx="114300" cy="847725"/>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33</xdr:col>
      <xdr:colOff>9525</xdr:colOff>
      <xdr:row>18</xdr:row>
      <xdr:rowOff>9525</xdr:rowOff>
    </xdr:from>
    <xdr:to>
      <xdr:col>34</xdr:col>
      <xdr:colOff>9525</xdr:colOff>
      <xdr:row>25</xdr:row>
      <xdr:rowOff>0</xdr:rowOff>
    </xdr:to>
    <xdr:sp macro="" textlink="">
      <xdr:nvSpPr>
        <xdr:cNvPr id="522904" name="Rectangle 23" descr="Dark upward diagonal">
          <a:extLst>
            <a:ext uri="{FF2B5EF4-FFF2-40B4-BE49-F238E27FC236}">
              <a16:creationId xmlns:a16="http://schemas.microsoft.com/office/drawing/2014/main" id="{75C08893-20F0-4A61-AE9C-AA2307E57572}"/>
            </a:ext>
          </a:extLst>
        </xdr:cNvPr>
        <xdr:cNvSpPr>
          <a:spLocks noChangeArrowheads="1"/>
        </xdr:cNvSpPr>
      </xdr:nvSpPr>
      <xdr:spPr bwMode="auto">
        <a:xfrm>
          <a:off x="3781425" y="2295525"/>
          <a:ext cx="114300" cy="85725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30</xdr:col>
      <xdr:colOff>9525</xdr:colOff>
      <xdr:row>25</xdr:row>
      <xdr:rowOff>0</xdr:rowOff>
    </xdr:from>
    <xdr:to>
      <xdr:col>31</xdr:col>
      <xdr:colOff>9525</xdr:colOff>
      <xdr:row>48</xdr:row>
      <xdr:rowOff>0</xdr:rowOff>
    </xdr:to>
    <xdr:sp macro="" textlink="">
      <xdr:nvSpPr>
        <xdr:cNvPr id="522905" name="Rectangle 24" descr="20%">
          <a:extLst>
            <a:ext uri="{FF2B5EF4-FFF2-40B4-BE49-F238E27FC236}">
              <a16:creationId xmlns:a16="http://schemas.microsoft.com/office/drawing/2014/main" id="{3839AE30-5383-4BAE-946E-4AC75990BA9E}"/>
            </a:ext>
          </a:extLst>
        </xdr:cNvPr>
        <xdr:cNvSpPr>
          <a:spLocks noChangeArrowheads="1"/>
        </xdr:cNvSpPr>
      </xdr:nvSpPr>
      <xdr:spPr bwMode="auto">
        <a:xfrm>
          <a:off x="3438525" y="3152775"/>
          <a:ext cx="114300" cy="2847975"/>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33</xdr:col>
      <xdr:colOff>0</xdr:colOff>
      <xdr:row>25</xdr:row>
      <xdr:rowOff>0</xdr:rowOff>
    </xdr:from>
    <xdr:to>
      <xdr:col>34</xdr:col>
      <xdr:colOff>0</xdr:colOff>
      <xdr:row>48</xdr:row>
      <xdr:rowOff>0</xdr:rowOff>
    </xdr:to>
    <xdr:sp macro="" textlink="">
      <xdr:nvSpPr>
        <xdr:cNvPr id="522906" name="Rectangle 25" descr="20%">
          <a:extLst>
            <a:ext uri="{FF2B5EF4-FFF2-40B4-BE49-F238E27FC236}">
              <a16:creationId xmlns:a16="http://schemas.microsoft.com/office/drawing/2014/main" id="{24BAC675-7F6D-4275-9EF2-8B0D0F9438A9}"/>
            </a:ext>
          </a:extLst>
        </xdr:cNvPr>
        <xdr:cNvSpPr>
          <a:spLocks noChangeArrowheads="1"/>
        </xdr:cNvSpPr>
      </xdr:nvSpPr>
      <xdr:spPr bwMode="auto">
        <a:xfrm>
          <a:off x="3771900" y="3152775"/>
          <a:ext cx="114300" cy="2847975"/>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33</xdr:col>
      <xdr:colOff>0</xdr:colOff>
      <xdr:row>11</xdr:row>
      <xdr:rowOff>123825</xdr:rowOff>
    </xdr:from>
    <xdr:to>
      <xdr:col>44</xdr:col>
      <xdr:colOff>0</xdr:colOff>
      <xdr:row>11</xdr:row>
      <xdr:rowOff>123825</xdr:rowOff>
    </xdr:to>
    <xdr:sp macro="" textlink="">
      <xdr:nvSpPr>
        <xdr:cNvPr id="522907" name="Line 29">
          <a:extLst>
            <a:ext uri="{FF2B5EF4-FFF2-40B4-BE49-F238E27FC236}">
              <a16:creationId xmlns:a16="http://schemas.microsoft.com/office/drawing/2014/main" id="{C4057F50-F0BF-485A-B167-D6C6D4FD12B3}"/>
            </a:ext>
          </a:extLst>
        </xdr:cNvPr>
        <xdr:cNvSpPr>
          <a:spLocks noChangeShapeType="1"/>
        </xdr:cNvSpPr>
      </xdr:nvSpPr>
      <xdr:spPr bwMode="auto">
        <a:xfrm flipV="1">
          <a:off x="3771900" y="1543050"/>
          <a:ext cx="1257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9</xdr:row>
      <xdr:rowOff>0</xdr:rowOff>
    </xdr:from>
    <xdr:to>
      <xdr:col>31</xdr:col>
      <xdr:colOff>9525</xdr:colOff>
      <xdr:row>25</xdr:row>
      <xdr:rowOff>0</xdr:rowOff>
    </xdr:to>
    <xdr:sp macro="" textlink="">
      <xdr:nvSpPr>
        <xdr:cNvPr id="522908" name="Line 30">
          <a:extLst>
            <a:ext uri="{FF2B5EF4-FFF2-40B4-BE49-F238E27FC236}">
              <a16:creationId xmlns:a16="http://schemas.microsoft.com/office/drawing/2014/main" id="{5DF8F1E2-6519-4C64-A5DB-643ABFAE41F7}"/>
            </a:ext>
          </a:extLst>
        </xdr:cNvPr>
        <xdr:cNvSpPr>
          <a:spLocks noChangeShapeType="1"/>
        </xdr:cNvSpPr>
      </xdr:nvSpPr>
      <xdr:spPr bwMode="auto">
        <a:xfrm>
          <a:off x="3543300" y="1171575"/>
          <a:ext cx="9525"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9</xdr:row>
      <xdr:rowOff>9525</xdr:rowOff>
    </xdr:from>
    <xdr:to>
      <xdr:col>33</xdr:col>
      <xdr:colOff>0</xdr:colOff>
      <xdr:row>25</xdr:row>
      <xdr:rowOff>0</xdr:rowOff>
    </xdr:to>
    <xdr:sp macro="" textlink="">
      <xdr:nvSpPr>
        <xdr:cNvPr id="522909" name="Line 31">
          <a:extLst>
            <a:ext uri="{FF2B5EF4-FFF2-40B4-BE49-F238E27FC236}">
              <a16:creationId xmlns:a16="http://schemas.microsoft.com/office/drawing/2014/main" id="{FF424E56-39D5-4E62-8769-2A29F1F5598A}"/>
            </a:ext>
          </a:extLst>
        </xdr:cNvPr>
        <xdr:cNvSpPr>
          <a:spLocks noChangeShapeType="1"/>
        </xdr:cNvSpPr>
      </xdr:nvSpPr>
      <xdr:spPr bwMode="auto">
        <a:xfrm>
          <a:off x="3762375" y="1181100"/>
          <a:ext cx="9525" cy="1971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50</xdr:row>
      <xdr:rowOff>0</xdr:rowOff>
    </xdr:from>
    <xdr:to>
      <xdr:col>33</xdr:col>
      <xdr:colOff>0</xdr:colOff>
      <xdr:row>50</xdr:row>
      <xdr:rowOff>0</xdr:rowOff>
    </xdr:to>
    <xdr:sp macro="" textlink="">
      <xdr:nvSpPr>
        <xdr:cNvPr id="522910" name="Line 32">
          <a:extLst>
            <a:ext uri="{FF2B5EF4-FFF2-40B4-BE49-F238E27FC236}">
              <a16:creationId xmlns:a16="http://schemas.microsoft.com/office/drawing/2014/main" id="{3EA4E071-2E04-452E-ABA5-BFCA0AA4D0EF}"/>
            </a:ext>
          </a:extLst>
        </xdr:cNvPr>
        <xdr:cNvSpPr>
          <a:spLocks noChangeShapeType="1"/>
        </xdr:cNvSpPr>
      </xdr:nvSpPr>
      <xdr:spPr bwMode="auto">
        <a:xfrm>
          <a:off x="3543300" y="62484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34</xdr:col>
      <xdr:colOff>0</xdr:colOff>
      <xdr:row>50</xdr:row>
      <xdr:rowOff>0</xdr:rowOff>
    </xdr:to>
    <xdr:sp macro="" textlink="">
      <xdr:nvSpPr>
        <xdr:cNvPr id="522911" name="Line 33">
          <a:extLst>
            <a:ext uri="{FF2B5EF4-FFF2-40B4-BE49-F238E27FC236}">
              <a16:creationId xmlns:a16="http://schemas.microsoft.com/office/drawing/2014/main" id="{A0E7FE97-4038-42BE-9216-DB7B818FD575}"/>
            </a:ext>
          </a:extLst>
        </xdr:cNvPr>
        <xdr:cNvSpPr>
          <a:spLocks noChangeShapeType="1"/>
        </xdr:cNvSpPr>
      </xdr:nvSpPr>
      <xdr:spPr bwMode="auto">
        <a:xfrm flipH="1">
          <a:off x="3771900" y="6248400"/>
          <a:ext cx="114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50</xdr:row>
      <xdr:rowOff>0</xdr:rowOff>
    </xdr:from>
    <xdr:to>
      <xdr:col>31</xdr:col>
      <xdr:colOff>0</xdr:colOff>
      <xdr:row>50</xdr:row>
      <xdr:rowOff>0</xdr:rowOff>
    </xdr:to>
    <xdr:sp macro="" textlink="">
      <xdr:nvSpPr>
        <xdr:cNvPr id="522912" name="Line 34">
          <a:extLst>
            <a:ext uri="{FF2B5EF4-FFF2-40B4-BE49-F238E27FC236}">
              <a16:creationId xmlns:a16="http://schemas.microsoft.com/office/drawing/2014/main" id="{2B5A16BB-22B9-4CDE-8FE7-942BEBFBDE92}"/>
            </a:ext>
          </a:extLst>
        </xdr:cNvPr>
        <xdr:cNvSpPr>
          <a:spLocks noChangeShapeType="1"/>
        </xdr:cNvSpPr>
      </xdr:nvSpPr>
      <xdr:spPr bwMode="auto">
        <a:xfrm flipV="1">
          <a:off x="3438525" y="6248400"/>
          <a:ext cx="104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47</xdr:row>
      <xdr:rowOff>114300</xdr:rowOff>
    </xdr:from>
    <xdr:to>
      <xdr:col>31</xdr:col>
      <xdr:colOff>9525</xdr:colOff>
      <xdr:row>50</xdr:row>
      <xdr:rowOff>85725</xdr:rowOff>
    </xdr:to>
    <xdr:sp macro="" textlink="">
      <xdr:nvSpPr>
        <xdr:cNvPr id="522913" name="Line 35">
          <a:extLst>
            <a:ext uri="{FF2B5EF4-FFF2-40B4-BE49-F238E27FC236}">
              <a16:creationId xmlns:a16="http://schemas.microsoft.com/office/drawing/2014/main" id="{612181C9-C1FC-4644-9713-3A272D8266E7}"/>
            </a:ext>
          </a:extLst>
        </xdr:cNvPr>
        <xdr:cNvSpPr>
          <a:spLocks noChangeShapeType="1"/>
        </xdr:cNvSpPr>
      </xdr:nvSpPr>
      <xdr:spPr bwMode="auto">
        <a:xfrm>
          <a:off x="3552825" y="5991225"/>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48</xdr:row>
      <xdr:rowOff>0</xdr:rowOff>
    </xdr:from>
    <xdr:to>
      <xdr:col>33</xdr:col>
      <xdr:colOff>0</xdr:colOff>
      <xdr:row>50</xdr:row>
      <xdr:rowOff>95250</xdr:rowOff>
    </xdr:to>
    <xdr:sp macro="" textlink="">
      <xdr:nvSpPr>
        <xdr:cNvPr id="522914" name="Line 36">
          <a:extLst>
            <a:ext uri="{FF2B5EF4-FFF2-40B4-BE49-F238E27FC236}">
              <a16:creationId xmlns:a16="http://schemas.microsoft.com/office/drawing/2014/main" id="{81FC83E8-D3FC-4910-A25E-24E3D36FADDD}"/>
            </a:ext>
          </a:extLst>
        </xdr:cNvPr>
        <xdr:cNvSpPr>
          <a:spLocks noChangeShapeType="1"/>
        </xdr:cNvSpPr>
      </xdr:nvSpPr>
      <xdr:spPr bwMode="auto">
        <a:xfrm>
          <a:off x="3771900" y="600075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52</xdr:row>
      <xdr:rowOff>0</xdr:rowOff>
    </xdr:from>
    <xdr:to>
      <xdr:col>34</xdr:col>
      <xdr:colOff>0</xdr:colOff>
      <xdr:row>52</xdr:row>
      <xdr:rowOff>9525</xdr:rowOff>
    </xdr:to>
    <xdr:sp macro="" textlink="">
      <xdr:nvSpPr>
        <xdr:cNvPr id="522915" name="Line 37">
          <a:extLst>
            <a:ext uri="{FF2B5EF4-FFF2-40B4-BE49-F238E27FC236}">
              <a16:creationId xmlns:a16="http://schemas.microsoft.com/office/drawing/2014/main" id="{F29467CF-5F1B-4726-B6EE-53A5C7044AFB}"/>
            </a:ext>
          </a:extLst>
        </xdr:cNvPr>
        <xdr:cNvSpPr>
          <a:spLocks noChangeShapeType="1"/>
        </xdr:cNvSpPr>
      </xdr:nvSpPr>
      <xdr:spPr bwMode="auto">
        <a:xfrm>
          <a:off x="3438525" y="6496050"/>
          <a:ext cx="44767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104775</xdr:colOff>
      <xdr:row>7</xdr:row>
      <xdr:rowOff>0</xdr:rowOff>
    </xdr:from>
    <xdr:to>
      <xdr:col>55</xdr:col>
      <xdr:colOff>19050</xdr:colOff>
      <xdr:row>7</xdr:row>
      <xdr:rowOff>9525</xdr:rowOff>
    </xdr:to>
    <xdr:sp macro="" textlink="">
      <xdr:nvSpPr>
        <xdr:cNvPr id="522916" name="Line 39">
          <a:extLst>
            <a:ext uri="{FF2B5EF4-FFF2-40B4-BE49-F238E27FC236}">
              <a16:creationId xmlns:a16="http://schemas.microsoft.com/office/drawing/2014/main" id="{C2DFE004-CBF4-4BFB-9342-A82BBB48AA4E}"/>
            </a:ext>
          </a:extLst>
        </xdr:cNvPr>
        <xdr:cNvSpPr>
          <a:spLocks noChangeShapeType="1"/>
        </xdr:cNvSpPr>
      </xdr:nvSpPr>
      <xdr:spPr bwMode="auto">
        <a:xfrm flipV="1">
          <a:off x="2162175" y="923925"/>
          <a:ext cx="41433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31</xdr:row>
      <xdr:rowOff>0</xdr:rowOff>
    </xdr:from>
    <xdr:to>
      <xdr:col>38</xdr:col>
      <xdr:colOff>0</xdr:colOff>
      <xdr:row>33</xdr:row>
      <xdr:rowOff>114300</xdr:rowOff>
    </xdr:to>
    <xdr:sp macro="" textlink="">
      <xdr:nvSpPr>
        <xdr:cNvPr id="522917" name="Line 47">
          <a:extLst>
            <a:ext uri="{FF2B5EF4-FFF2-40B4-BE49-F238E27FC236}">
              <a16:creationId xmlns:a16="http://schemas.microsoft.com/office/drawing/2014/main" id="{EFD6EF96-501F-44E2-8A55-59DC9ADE2F99}"/>
            </a:ext>
          </a:extLst>
        </xdr:cNvPr>
        <xdr:cNvSpPr>
          <a:spLocks noChangeShapeType="1"/>
        </xdr:cNvSpPr>
      </xdr:nvSpPr>
      <xdr:spPr bwMode="auto">
        <a:xfrm flipV="1">
          <a:off x="3781425" y="3895725"/>
          <a:ext cx="5619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9525</xdr:colOff>
      <xdr:row>29</xdr:row>
      <xdr:rowOff>110490</xdr:rowOff>
    </xdr:from>
    <xdr:to>
      <xdr:col>40</xdr:col>
      <xdr:colOff>9525</xdr:colOff>
      <xdr:row>31</xdr:row>
      <xdr:rowOff>85837</xdr:rowOff>
    </xdr:to>
    <xdr:sp macro="" textlink="">
      <xdr:nvSpPr>
        <xdr:cNvPr id="9264" name="Oval 48">
          <a:extLst>
            <a:ext uri="{FF2B5EF4-FFF2-40B4-BE49-F238E27FC236}">
              <a16:creationId xmlns:a16="http://schemas.microsoft.com/office/drawing/2014/main" id="{3F62071C-B733-4267-8742-54B1F36FE513}"/>
            </a:ext>
          </a:extLst>
        </xdr:cNvPr>
        <xdr:cNvSpPr>
          <a:spLocks noChangeArrowheads="1"/>
        </xdr:cNvSpPr>
      </xdr:nvSpPr>
      <xdr:spPr bwMode="auto">
        <a:xfrm>
          <a:off x="4352925" y="3743325"/>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J</a:t>
          </a:r>
        </a:p>
      </xdr:txBody>
    </xdr:sp>
    <xdr:clientData/>
  </xdr:twoCellAnchor>
  <xdr:twoCellAnchor>
    <xdr:from>
      <xdr:col>23</xdr:col>
      <xdr:colOff>104775</xdr:colOff>
      <xdr:row>25</xdr:row>
      <xdr:rowOff>0</xdr:rowOff>
    </xdr:from>
    <xdr:to>
      <xdr:col>25</xdr:col>
      <xdr:colOff>104775</xdr:colOff>
      <xdr:row>25</xdr:row>
      <xdr:rowOff>0</xdr:rowOff>
    </xdr:to>
    <xdr:sp macro="" textlink="">
      <xdr:nvSpPr>
        <xdr:cNvPr id="522919" name="Line 50">
          <a:extLst>
            <a:ext uri="{FF2B5EF4-FFF2-40B4-BE49-F238E27FC236}">
              <a16:creationId xmlns:a16="http://schemas.microsoft.com/office/drawing/2014/main" id="{2602F96C-B964-41EB-B774-4CF228B3671E}"/>
            </a:ext>
          </a:extLst>
        </xdr:cNvPr>
        <xdr:cNvSpPr>
          <a:spLocks noChangeShapeType="1"/>
        </xdr:cNvSpPr>
      </xdr:nvSpPr>
      <xdr:spPr bwMode="auto">
        <a:xfrm>
          <a:off x="2733675" y="315277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48</xdr:row>
      <xdr:rowOff>0</xdr:rowOff>
    </xdr:from>
    <xdr:to>
      <xdr:col>26</xdr:col>
      <xdr:colOff>9525</xdr:colOff>
      <xdr:row>48</xdr:row>
      <xdr:rowOff>0</xdr:rowOff>
    </xdr:to>
    <xdr:sp macro="" textlink="">
      <xdr:nvSpPr>
        <xdr:cNvPr id="522920" name="Line 51">
          <a:extLst>
            <a:ext uri="{FF2B5EF4-FFF2-40B4-BE49-F238E27FC236}">
              <a16:creationId xmlns:a16="http://schemas.microsoft.com/office/drawing/2014/main" id="{D439E59B-0437-4977-890A-711DD16D652F}"/>
            </a:ext>
          </a:extLst>
        </xdr:cNvPr>
        <xdr:cNvSpPr>
          <a:spLocks noChangeShapeType="1"/>
        </xdr:cNvSpPr>
      </xdr:nvSpPr>
      <xdr:spPr bwMode="auto">
        <a:xfrm>
          <a:off x="2743200" y="6000750"/>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18</xdr:row>
      <xdr:rowOff>0</xdr:rowOff>
    </xdr:from>
    <xdr:to>
      <xdr:col>25</xdr:col>
      <xdr:colOff>0</xdr:colOff>
      <xdr:row>25</xdr:row>
      <xdr:rowOff>0</xdr:rowOff>
    </xdr:to>
    <xdr:sp macro="" textlink="">
      <xdr:nvSpPr>
        <xdr:cNvPr id="522921" name="Line 52">
          <a:extLst>
            <a:ext uri="{FF2B5EF4-FFF2-40B4-BE49-F238E27FC236}">
              <a16:creationId xmlns:a16="http://schemas.microsoft.com/office/drawing/2014/main" id="{DA356F37-08C0-4423-9628-F1980F5E4158}"/>
            </a:ext>
          </a:extLst>
        </xdr:cNvPr>
        <xdr:cNvSpPr>
          <a:spLocks noChangeShapeType="1"/>
        </xdr:cNvSpPr>
      </xdr:nvSpPr>
      <xdr:spPr bwMode="auto">
        <a:xfrm>
          <a:off x="2857500" y="2286000"/>
          <a:ext cx="0" cy="8667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25</xdr:row>
      <xdr:rowOff>9525</xdr:rowOff>
    </xdr:from>
    <xdr:to>
      <xdr:col>25</xdr:col>
      <xdr:colOff>0</xdr:colOff>
      <xdr:row>48</xdr:row>
      <xdr:rowOff>19050</xdr:rowOff>
    </xdr:to>
    <xdr:sp macro="" textlink="">
      <xdr:nvSpPr>
        <xdr:cNvPr id="522922" name="Line 53">
          <a:extLst>
            <a:ext uri="{FF2B5EF4-FFF2-40B4-BE49-F238E27FC236}">
              <a16:creationId xmlns:a16="http://schemas.microsoft.com/office/drawing/2014/main" id="{F4D26FC3-3DE1-428F-83D9-69C74FD0EBE0}"/>
            </a:ext>
          </a:extLst>
        </xdr:cNvPr>
        <xdr:cNvSpPr>
          <a:spLocks noChangeShapeType="1"/>
        </xdr:cNvSpPr>
      </xdr:nvSpPr>
      <xdr:spPr bwMode="auto">
        <a:xfrm flipH="1">
          <a:off x="2857500" y="3162300"/>
          <a:ext cx="0" cy="28575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18</xdr:row>
      <xdr:rowOff>0</xdr:rowOff>
    </xdr:from>
    <xdr:to>
      <xdr:col>26</xdr:col>
      <xdr:colOff>0</xdr:colOff>
      <xdr:row>18</xdr:row>
      <xdr:rowOff>0</xdr:rowOff>
    </xdr:to>
    <xdr:sp macro="" textlink="">
      <xdr:nvSpPr>
        <xdr:cNvPr id="522923" name="Line 66">
          <a:extLst>
            <a:ext uri="{FF2B5EF4-FFF2-40B4-BE49-F238E27FC236}">
              <a16:creationId xmlns:a16="http://schemas.microsoft.com/office/drawing/2014/main" id="{7DE3F300-8048-4B74-8501-E65D8EA50115}"/>
            </a:ext>
          </a:extLst>
        </xdr:cNvPr>
        <xdr:cNvSpPr>
          <a:spLocks noChangeShapeType="1"/>
        </xdr:cNvSpPr>
      </xdr:nvSpPr>
      <xdr:spPr bwMode="auto">
        <a:xfrm>
          <a:off x="2724150" y="22860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15</xdr:row>
      <xdr:rowOff>9525</xdr:rowOff>
    </xdr:from>
    <xdr:to>
      <xdr:col>31</xdr:col>
      <xdr:colOff>0</xdr:colOff>
      <xdr:row>18</xdr:row>
      <xdr:rowOff>9525</xdr:rowOff>
    </xdr:to>
    <xdr:sp macro="" textlink="">
      <xdr:nvSpPr>
        <xdr:cNvPr id="522924" name="Rectangle 67" descr="Outlined diamond">
          <a:extLst>
            <a:ext uri="{FF2B5EF4-FFF2-40B4-BE49-F238E27FC236}">
              <a16:creationId xmlns:a16="http://schemas.microsoft.com/office/drawing/2014/main" id="{7A370337-455A-4C77-84E2-159353ADD169}"/>
            </a:ext>
          </a:extLst>
        </xdr:cNvPr>
        <xdr:cNvSpPr>
          <a:spLocks noChangeArrowheads="1"/>
        </xdr:cNvSpPr>
      </xdr:nvSpPr>
      <xdr:spPr bwMode="auto">
        <a:xfrm>
          <a:off x="3429000" y="1924050"/>
          <a:ext cx="114300" cy="371475"/>
        </a:xfrm>
        <a:prstGeom prst="rect">
          <a:avLst/>
        </a:prstGeom>
        <a:blipFill dpi="0" rotWithShape="0">
          <a:blip xmlns:r="http://schemas.openxmlformats.org/officeDocument/2006/relationships" r:embed="rId3"/>
          <a:srcRect/>
          <a:tile tx="0" ty="0" sx="100000" sy="100000" flip="none" algn="tl"/>
        </a:blipFill>
        <a:ln w="9525">
          <a:solidFill>
            <a:srgbClr val="000000"/>
          </a:solidFill>
          <a:miter lim="800000"/>
          <a:headEnd/>
          <a:tailEnd/>
        </a:ln>
      </xdr:spPr>
    </xdr:sp>
    <xdr:clientData/>
  </xdr:twoCellAnchor>
  <xdr:twoCellAnchor>
    <xdr:from>
      <xdr:col>33</xdr:col>
      <xdr:colOff>9525</xdr:colOff>
      <xdr:row>15</xdr:row>
      <xdr:rowOff>9525</xdr:rowOff>
    </xdr:from>
    <xdr:to>
      <xdr:col>34</xdr:col>
      <xdr:colOff>9525</xdr:colOff>
      <xdr:row>18</xdr:row>
      <xdr:rowOff>9525</xdr:rowOff>
    </xdr:to>
    <xdr:sp macro="" textlink="">
      <xdr:nvSpPr>
        <xdr:cNvPr id="522925" name="Rectangle 68" descr="Outlined diamond">
          <a:extLst>
            <a:ext uri="{FF2B5EF4-FFF2-40B4-BE49-F238E27FC236}">
              <a16:creationId xmlns:a16="http://schemas.microsoft.com/office/drawing/2014/main" id="{AE6917F7-367D-4AA3-B1ED-7952272AA867}"/>
            </a:ext>
          </a:extLst>
        </xdr:cNvPr>
        <xdr:cNvSpPr>
          <a:spLocks noChangeArrowheads="1"/>
        </xdr:cNvSpPr>
      </xdr:nvSpPr>
      <xdr:spPr bwMode="auto">
        <a:xfrm>
          <a:off x="3781425" y="1924050"/>
          <a:ext cx="114300" cy="371475"/>
        </a:xfrm>
        <a:prstGeom prst="rect">
          <a:avLst/>
        </a:prstGeom>
        <a:blipFill dpi="0" rotWithShape="0">
          <a:blip xmlns:r="http://schemas.openxmlformats.org/officeDocument/2006/relationships" r:embed="rId3"/>
          <a:srcRect/>
          <a:tile tx="0" ty="0" sx="100000" sy="100000" flip="none" algn="tl"/>
        </a:blipFill>
        <a:ln w="9525">
          <a:solidFill>
            <a:srgbClr val="000000"/>
          </a:solidFill>
          <a:miter lim="800000"/>
          <a:headEnd/>
          <a:tailEnd/>
        </a:ln>
      </xdr:spPr>
    </xdr:sp>
    <xdr:clientData/>
  </xdr:twoCellAnchor>
  <xdr:twoCellAnchor>
    <xdr:from>
      <xdr:col>38</xdr:col>
      <xdr:colOff>28575</xdr:colOff>
      <xdr:row>36</xdr:row>
      <xdr:rowOff>19050</xdr:rowOff>
    </xdr:from>
    <xdr:to>
      <xdr:col>40</xdr:col>
      <xdr:colOff>28575</xdr:colOff>
      <xdr:row>38</xdr:row>
      <xdr:rowOff>19464</xdr:rowOff>
    </xdr:to>
    <xdr:sp macro="" textlink="">
      <xdr:nvSpPr>
        <xdr:cNvPr id="9286" name="Oval 70">
          <a:extLst>
            <a:ext uri="{FF2B5EF4-FFF2-40B4-BE49-F238E27FC236}">
              <a16:creationId xmlns:a16="http://schemas.microsoft.com/office/drawing/2014/main" id="{5A5DC9F5-FC90-4FCB-A345-EAA9380B8D38}"/>
            </a:ext>
          </a:extLst>
        </xdr:cNvPr>
        <xdr:cNvSpPr>
          <a:spLocks noChangeArrowheads="1"/>
        </xdr:cNvSpPr>
      </xdr:nvSpPr>
      <xdr:spPr bwMode="auto">
        <a:xfrm>
          <a:off x="4371975" y="45339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a:t>
          </a:r>
        </a:p>
      </xdr:txBody>
    </xdr:sp>
    <xdr:clientData/>
  </xdr:twoCellAnchor>
  <xdr:twoCellAnchor>
    <xdr:from>
      <xdr:col>34</xdr:col>
      <xdr:colOff>19050</xdr:colOff>
      <xdr:row>37</xdr:row>
      <xdr:rowOff>95250</xdr:rowOff>
    </xdr:from>
    <xdr:to>
      <xdr:col>38</xdr:col>
      <xdr:colOff>57150</xdr:colOff>
      <xdr:row>40</xdr:row>
      <xdr:rowOff>57150</xdr:rowOff>
    </xdr:to>
    <xdr:sp macro="" textlink="">
      <xdr:nvSpPr>
        <xdr:cNvPr id="522927" name="Line 71">
          <a:extLst>
            <a:ext uri="{FF2B5EF4-FFF2-40B4-BE49-F238E27FC236}">
              <a16:creationId xmlns:a16="http://schemas.microsoft.com/office/drawing/2014/main" id="{1714756B-909F-446C-8E34-AB717B6F8262}"/>
            </a:ext>
          </a:extLst>
        </xdr:cNvPr>
        <xdr:cNvSpPr>
          <a:spLocks noChangeShapeType="1"/>
        </xdr:cNvSpPr>
      </xdr:nvSpPr>
      <xdr:spPr bwMode="auto">
        <a:xfrm flipH="1">
          <a:off x="3905250" y="4733925"/>
          <a:ext cx="4953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28575</xdr:colOff>
      <xdr:row>14</xdr:row>
      <xdr:rowOff>114300</xdr:rowOff>
    </xdr:from>
    <xdr:to>
      <xdr:col>47</xdr:col>
      <xdr:colOff>28575</xdr:colOff>
      <xdr:row>16</xdr:row>
      <xdr:rowOff>104775</xdr:rowOff>
    </xdr:to>
    <xdr:sp macro="" textlink="">
      <xdr:nvSpPr>
        <xdr:cNvPr id="9288" name="Oval 72">
          <a:extLst>
            <a:ext uri="{FF2B5EF4-FFF2-40B4-BE49-F238E27FC236}">
              <a16:creationId xmlns:a16="http://schemas.microsoft.com/office/drawing/2014/main" id="{A824501D-4473-4D84-B599-CF6EE8E6E913}"/>
            </a:ext>
          </a:extLst>
        </xdr:cNvPr>
        <xdr:cNvSpPr>
          <a:spLocks noChangeArrowheads="1"/>
        </xdr:cNvSpPr>
      </xdr:nvSpPr>
      <xdr:spPr bwMode="auto">
        <a:xfrm>
          <a:off x="5172075" y="19050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t>
          </a:r>
        </a:p>
      </xdr:txBody>
    </xdr:sp>
    <xdr:clientData/>
  </xdr:twoCellAnchor>
  <xdr:twoCellAnchor>
    <xdr:from>
      <xdr:col>42</xdr:col>
      <xdr:colOff>95250</xdr:colOff>
      <xdr:row>11</xdr:row>
      <xdr:rowOff>123825</xdr:rowOff>
    </xdr:from>
    <xdr:to>
      <xdr:col>45</xdr:col>
      <xdr:colOff>57150</xdr:colOff>
      <xdr:row>15</xdr:row>
      <xdr:rowOff>28575</xdr:rowOff>
    </xdr:to>
    <xdr:sp macro="" textlink="">
      <xdr:nvSpPr>
        <xdr:cNvPr id="522929" name="Line 73">
          <a:extLst>
            <a:ext uri="{FF2B5EF4-FFF2-40B4-BE49-F238E27FC236}">
              <a16:creationId xmlns:a16="http://schemas.microsoft.com/office/drawing/2014/main" id="{9D47D07E-6632-4176-B808-8127B14BAA82}"/>
            </a:ext>
          </a:extLst>
        </xdr:cNvPr>
        <xdr:cNvSpPr>
          <a:spLocks noChangeShapeType="1"/>
        </xdr:cNvSpPr>
      </xdr:nvSpPr>
      <xdr:spPr bwMode="auto">
        <a:xfrm flipH="1" flipV="1">
          <a:off x="4895850" y="1543050"/>
          <a:ext cx="3048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19050</xdr:colOff>
      <xdr:row>7</xdr:row>
      <xdr:rowOff>38100</xdr:rowOff>
    </xdr:from>
    <xdr:to>
      <xdr:col>80</xdr:col>
      <xdr:colOff>9525</xdr:colOff>
      <xdr:row>7</xdr:row>
      <xdr:rowOff>114300</xdr:rowOff>
    </xdr:to>
    <xdr:sp macro="" textlink="">
      <xdr:nvSpPr>
        <xdr:cNvPr id="522930" name="Rectangle 80" descr="40%">
          <a:extLst>
            <a:ext uri="{FF2B5EF4-FFF2-40B4-BE49-F238E27FC236}">
              <a16:creationId xmlns:a16="http://schemas.microsoft.com/office/drawing/2014/main" id="{41E1E351-75CB-4142-9F23-D1C8D65A43E3}"/>
            </a:ext>
          </a:extLst>
        </xdr:cNvPr>
        <xdr:cNvSpPr>
          <a:spLocks noChangeArrowheads="1"/>
        </xdr:cNvSpPr>
      </xdr:nvSpPr>
      <xdr:spPr bwMode="auto">
        <a:xfrm>
          <a:off x="8705850" y="962025"/>
          <a:ext cx="447675" cy="76200"/>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clientData/>
  </xdr:twoCellAnchor>
  <xdr:twoCellAnchor>
    <xdr:from>
      <xdr:col>76</xdr:col>
      <xdr:colOff>19050</xdr:colOff>
      <xdr:row>8</xdr:row>
      <xdr:rowOff>28575</xdr:rowOff>
    </xdr:from>
    <xdr:to>
      <xdr:col>80</xdr:col>
      <xdr:colOff>9525</xdr:colOff>
      <xdr:row>8</xdr:row>
      <xdr:rowOff>104775</xdr:rowOff>
    </xdr:to>
    <xdr:sp macro="" textlink="">
      <xdr:nvSpPr>
        <xdr:cNvPr id="522931" name="Rectangle 81" descr="20%">
          <a:extLst>
            <a:ext uri="{FF2B5EF4-FFF2-40B4-BE49-F238E27FC236}">
              <a16:creationId xmlns:a16="http://schemas.microsoft.com/office/drawing/2014/main" id="{D8C5329C-0213-4943-9309-9166630885C6}"/>
            </a:ext>
          </a:extLst>
        </xdr:cNvPr>
        <xdr:cNvSpPr>
          <a:spLocks noChangeArrowheads="1"/>
        </xdr:cNvSpPr>
      </xdr:nvSpPr>
      <xdr:spPr bwMode="auto">
        <a:xfrm>
          <a:off x="8705850" y="1076325"/>
          <a:ext cx="447675" cy="76200"/>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76</xdr:col>
      <xdr:colOff>9525</xdr:colOff>
      <xdr:row>9</xdr:row>
      <xdr:rowOff>28575</xdr:rowOff>
    </xdr:from>
    <xdr:to>
      <xdr:col>79</xdr:col>
      <xdr:colOff>114300</xdr:colOff>
      <xdr:row>9</xdr:row>
      <xdr:rowOff>104775</xdr:rowOff>
    </xdr:to>
    <xdr:sp macro="" textlink="">
      <xdr:nvSpPr>
        <xdr:cNvPr id="522932" name="Rectangle 82" descr="Dark upward diagonal">
          <a:extLst>
            <a:ext uri="{FF2B5EF4-FFF2-40B4-BE49-F238E27FC236}">
              <a16:creationId xmlns:a16="http://schemas.microsoft.com/office/drawing/2014/main" id="{56300217-4FA8-42FA-A422-CFEB899040F8}"/>
            </a:ext>
          </a:extLst>
        </xdr:cNvPr>
        <xdr:cNvSpPr>
          <a:spLocks noChangeArrowheads="1"/>
        </xdr:cNvSpPr>
      </xdr:nvSpPr>
      <xdr:spPr bwMode="auto">
        <a:xfrm>
          <a:off x="8696325" y="1200150"/>
          <a:ext cx="447675" cy="762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76</xdr:col>
      <xdr:colOff>19050</xdr:colOff>
      <xdr:row>10</xdr:row>
      <xdr:rowOff>19050</xdr:rowOff>
    </xdr:from>
    <xdr:to>
      <xdr:col>80</xdr:col>
      <xdr:colOff>9525</xdr:colOff>
      <xdr:row>10</xdr:row>
      <xdr:rowOff>95250</xdr:rowOff>
    </xdr:to>
    <xdr:sp macro="" textlink="">
      <xdr:nvSpPr>
        <xdr:cNvPr id="522933" name="Rectangle 83" descr="Outlined diamond">
          <a:extLst>
            <a:ext uri="{FF2B5EF4-FFF2-40B4-BE49-F238E27FC236}">
              <a16:creationId xmlns:a16="http://schemas.microsoft.com/office/drawing/2014/main" id="{3AC9C331-25A8-4B04-B8D4-9E5E28C5E1F7}"/>
            </a:ext>
          </a:extLst>
        </xdr:cNvPr>
        <xdr:cNvSpPr>
          <a:spLocks noChangeArrowheads="1"/>
        </xdr:cNvSpPr>
      </xdr:nvSpPr>
      <xdr:spPr bwMode="auto">
        <a:xfrm>
          <a:off x="8705850" y="1314450"/>
          <a:ext cx="447675" cy="76200"/>
        </a:xfrm>
        <a:prstGeom prst="rect">
          <a:avLst/>
        </a:prstGeom>
        <a:blipFill dpi="0" rotWithShape="0">
          <a:blip xmlns:r="http://schemas.openxmlformats.org/officeDocument/2006/relationships" r:embed="rId3"/>
          <a:srcRect/>
          <a:tile tx="0" ty="0" sx="100000" sy="100000" flip="none" algn="tl"/>
        </a:blipFill>
        <a:ln w="9525">
          <a:solidFill>
            <a:srgbClr val="000000"/>
          </a:solidFill>
          <a:miter lim="800000"/>
          <a:headEnd/>
          <a:tailEnd/>
        </a:ln>
      </xdr:spPr>
    </xdr:sp>
    <xdr:clientData/>
  </xdr:twoCellAnchor>
  <xdr:twoCellAnchor>
    <xdr:from>
      <xdr:col>26</xdr:col>
      <xdr:colOff>0</xdr:colOff>
      <xdr:row>4</xdr:row>
      <xdr:rowOff>104775</xdr:rowOff>
    </xdr:from>
    <xdr:to>
      <xdr:col>40</xdr:col>
      <xdr:colOff>76200</xdr:colOff>
      <xdr:row>9</xdr:row>
      <xdr:rowOff>0</xdr:rowOff>
    </xdr:to>
    <xdr:grpSp>
      <xdr:nvGrpSpPr>
        <xdr:cNvPr id="522934" name="Group 94">
          <a:extLst>
            <a:ext uri="{FF2B5EF4-FFF2-40B4-BE49-F238E27FC236}">
              <a16:creationId xmlns:a16="http://schemas.microsoft.com/office/drawing/2014/main" id="{6C97CF8D-8F61-4833-8605-8CFD3990046E}"/>
            </a:ext>
          </a:extLst>
        </xdr:cNvPr>
        <xdr:cNvGrpSpPr>
          <a:grpSpLocks/>
        </xdr:cNvGrpSpPr>
      </xdr:nvGrpSpPr>
      <xdr:grpSpPr bwMode="auto">
        <a:xfrm>
          <a:off x="2928730" y="694497"/>
          <a:ext cx="1653209" cy="557833"/>
          <a:chOff x="121" y="32"/>
          <a:chExt cx="220" cy="68"/>
        </a:xfrm>
      </xdr:grpSpPr>
      <xdr:sp macro="" textlink="">
        <xdr:nvSpPr>
          <xdr:cNvPr id="522950" name="Line 95">
            <a:extLst>
              <a:ext uri="{FF2B5EF4-FFF2-40B4-BE49-F238E27FC236}">
                <a16:creationId xmlns:a16="http://schemas.microsoft.com/office/drawing/2014/main" id="{3A46B81B-1A5D-4A22-BB10-AB4B32BB6B2C}"/>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22951" name="Rectangle 96" descr="40%">
            <a:extLst>
              <a:ext uri="{FF2B5EF4-FFF2-40B4-BE49-F238E27FC236}">
                <a16:creationId xmlns:a16="http://schemas.microsoft.com/office/drawing/2014/main" id="{F8DB1CCA-E706-4662-A236-610CFA685FFC}"/>
              </a:ext>
            </a:extLst>
          </xdr:cNvPr>
          <xdr:cNvSpPr>
            <a:spLocks noChangeArrowheads="1"/>
          </xdr:cNvSpPr>
        </xdr:nvSpPr>
        <xdr:spPr bwMode="auto">
          <a:xfrm>
            <a:off x="121" y="69"/>
            <a:ext cx="29" cy="31"/>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sp macro="" textlink="">
        <xdr:nvSpPr>
          <xdr:cNvPr id="522952" name="Rectangle 97" descr="40%">
            <a:extLst>
              <a:ext uri="{FF2B5EF4-FFF2-40B4-BE49-F238E27FC236}">
                <a16:creationId xmlns:a16="http://schemas.microsoft.com/office/drawing/2014/main" id="{3237D580-3E52-47F3-9C2B-F18854C379B3}"/>
              </a:ext>
            </a:extLst>
          </xdr:cNvPr>
          <xdr:cNvSpPr>
            <a:spLocks noChangeArrowheads="1"/>
          </xdr:cNvSpPr>
        </xdr:nvSpPr>
        <xdr:spPr bwMode="auto">
          <a:xfrm>
            <a:off x="271" y="68"/>
            <a:ext cx="30" cy="32"/>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sp macro="" textlink="">
        <xdr:nvSpPr>
          <xdr:cNvPr id="522953" name="Line 98">
            <a:extLst>
              <a:ext uri="{FF2B5EF4-FFF2-40B4-BE49-F238E27FC236}">
                <a16:creationId xmlns:a16="http://schemas.microsoft.com/office/drawing/2014/main" id="{E0E071CA-A03D-4410-8DF1-F4CC91E5EB3B}"/>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522954" name="Group 99">
            <a:extLst>
              <a:ext uri="{FF2B5EF4-FFF2-40B4-BE49-F238E27FC236}">
                <a16:creationId xmlns:a16="http://schemas.microsoft.com/office/drawing/2014/main" id="{7D74E133-8CD0-4C9A-8B71-71A9E6D0C021}"/>
              </a:ext>
            </a:extLst>
          </xdr:cNvPr>
          <xdr:cNvGrpSpPr>
            <a:grpSpLocks/>
          </xdr:cNvGrpSpPr>
        </xdr:nvGrpSpPr>
        <xdr:grpSpPr bwMode="auto">
          <a:xfrm>
            <a:off x="266" y="32"/>
            <a:ext cx="75" cy="36"/>
            <a:chOff x="193" y="31"/>
            <a:chExt cx="80" cy="33"/>
          </a:xfrm>
        </xdr:grpSpPr>
        <xdr:sp macro="" textlink="">
          <xdr:nvSpPr>
            <xdr:cNvPr id="522955" name="Line 100">
              <a:extLst>
                <a:ext uri="{FF2B5EF4-FFF2-40B4-BE49-F238E27FC236}">
                  <a16:creationId xmlns:a16="http://schemas.microsoft.com/office/drawing/2014/main" id="{02B5FD64-FFB9-4B8A-9EA9-767B30E33898}"/>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17" name="Oval 101">
              <a:extLst>
                <a:ext uri="{FF2B5EF4-FFF2-40B4-BE49-F238E27FC236}">
                  <a16:creationId xmlns:a16="http://schemas.microsoft.com/office/drawing/2014/main" id="{15EF5D48-E266-4341-81EC-DA62CE3A96E7}"/>
                </a:ext>
              </a:extLst>
            </xdr:cNvPr>
            <xdr:cNvSpPr>
              <a:spLocks noChangeArrowheads="1"/>
            </xdr:cNvSpPr>
          </xdr:nvSpPr>
          <xdr:spPr bwMode="auto">
            <a:xfrm>
              <a:off x="242" y="31"/>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27</xdr:col>
      <xdr:colOff>104775</xdr:colOff>
      <xdr:row>8</xdr:row>
      <xdr:rowOff>0</xdr:rowOff>
    </xdr:from>
    <xdr:to>
      <xdr:col>27</xdr:col>
      <xdr:colOff>104775</xdr:colOff>
      <xdr:row>15</xdr:row>
      <xdr:rowOff>0</xdr:rowOff>
    </xdr:to>
    <xdr:sp macro="" textlink="">
      <xdr:nvSpPr>
        <xdr:cNvPr id="522935" name="Line 103">
          <a:extLst>
            <a:ext uri="{FF2B5EF4-FFF2-40B4-BE49-F238E27FC236}">
              <a16:creationId xmlns:a16="http://schemas.microsoft.com/office/drawing/2014/main" id="{BD00C824-C7BA-4AD9-B619-29E823DEBA46}"/>
            </a:ext>
          </a:extLst>
        </xdr:cNvPr>
        <xdr:cNvSpPr>
          <a:spLocks noChangeShapeType="1"/>
        </xdr:cNvSpPr>
      </xdr:nvSpPr>
      <xdr:spPr bwMode="auto">
        <a:xfrm>
          <a:off x="3190875" y="1047750"/>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15</xdr:row>
      <xdr:rowOff>0</xdr:rowOff>
    </xdr:from>
    <xdr:to>
      <xdr:col>31</xdr:col>
      <xdr:colOff>9525</xdr:colOff>
      <xdr:row>15</xdr:row>
      <xdr:rowOff>0</xdr:rowOff>
    </xdr:to>
    <xdr:sp macro="" textlink="">
      <xdr:nvSpPr>
        <xdr:cNvPr id="522936" name="Line 104">
          <a:extLst>
            <a:ext uri="{FF2B5EF4-FFF2-40B4-BE49-F238E27FC236}">
              <a16:creationId xmlns:a16="http://schemas.microsoft.com/office/drawing/2014/main" id="{DADC6665-6EBA-4339-AFA7-4C2F74EC0F51}"/>
            </a:ext>
          </a:extLst>
        </xdr:cNvPr>
        <xdr:cNvSpPr>
          <a:spLocks noChangeShapeType="1"/>
        </xdr:cNvSpPr>
      </xdr:nvSpPr>
      <xdr:spPr bwMode="auto">
        <a:xfrm>
          <a:off x="3190875" y="1914525"/>
          <a:ext cx="3619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8</xdr:row>
      <xdr:rowOff>0</xdr:rowOff>
    </xdr:from>
    <xdr:to>
      <xdr:col>35</xdr:col>
      <xdr:colOff>104775</xdr:colOff>
      <xdr:row>8</xdr:row>
      <xdr:rowOff>0</xdr:rowOff>
    </xdr:to>
    <xdr:sp macro="" textlink="">
      <xdr:nvSpPr>
        <xdr:cNvPr id="522937" name="Line 105">
          <a:extLst>
            <a:ext uri="{FF2B5EF4-FFF2-40B4-BE49-F238E27FC236}">
              <a16:creationId xmlns:a16="http://schemas.microsoft.com/office/drawing/2014/main" id="{AF6A5D33-CF63-4D47-BB35-3B50941925BA}"/>
            </a:ext>
          </a:extLst>
        </xdr:cNvPr>
        <xdr:cNvSpPr>
          <a:spLocks noChangeShapeType="1"/>
        </xdr:cNvSpPr>
      </xdr:nvSpPr>
      <xdr:spPr bwMode="auto">
        <a:xfrm flipV="1">
          <a:off x="3190875" y="1047750"/>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104775</xdr:colOff>
      <xdr:row>8</xdr:row>
      <xdr:rowOff>9525</xdr:rowOff>
    </xdr:from>
    <xdr:to>
      <xdr:col>35</xdr:col>
      <xdr:colOff>104775</xdr:colOff>
      <xdr:row>15</xdr:row>
      <xdr:rowOff>9525</xdr:rowOff>
    </xdr:to>
    <xdr:sp macro="" textlink="">
      <xdr:nvSpPr>
        <xdr:cNvPr id="522938" name="Line 106">
          <a:extLst>
            <a:ext uri="{FF2B5EF4-FFF2-40B4-BE49-F238E27FC236}">
              <a16:creationId xmlns:a16="http://schemas.microsoft.com/office/drawing/2014/main" id="{BD43BE7F-F1B0-49BC-857C-C417C9A94A6C}"/>
            </a:ext>
          </a:extLst>
        </xdr:cNvPr>
        <xdr:cNvSpPr>
          <a:spLocks noChangeShapeType="1"/>
        </xdr:cNvSpPr>
      </xdr:nvSpPr>
      <xdr:spPr bwMode="auto">
        <a:xfrm>
          <a:off x="4105275" y="1057275"/>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15</xdr:row>
      <xdr:rowOff>0</xdr:rowOff>
    </xdr:from>
    <xdr:to>
      <xdr:col>35</xdr:col>
      <xdr:colOff>104775</xdr:colOff>
      <xdr:row>15</xdr:row>
      <xdr:rowOff>0</xdr:rowOff>
    </xdr:to>
    <xdr:sp macro="" textlink="">
      <xdr:nvSpPr>
        <xdr:cNvPr id="522939" name="Line 107">
          <a:extLst>
            <a:ext uri="{FF2B5EF4-FFF2-40B4-BE49-F238E27FC236}">
              <a16:creationId xmlns:a16="http://schemas.microsoft.com/office/drawing/2014/main" id="{7904EFBE-32B2-4F93-BFBA-2380594D4738}"/>
            </a:ext>
          </a:extLst>
        </xdr:cNvPr>
        <xdr:cNvSpPr>
          <a:spLocks noChangeShapeType="1"/>
        </xdr:cNvSpPr>
      </xdr:nvSpPr>
      <xdr:spPr bwMode="auto">
        <a:xfrm>
          <a:off x="3781425" y="1914525"/>
          <a:ext cx="323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7</xdr:row>
      <xdr:rowOff>9525</xdr:rowOff>
    </xdr:from>
    <xdr:to>
      <xdr:col>24</xdr:col>
      <xdr:colOff>95250</xdr:colOff>
      <xdr:row>15</xdr:row>
      <xdr:rowOff>9525</xdr:rowOff>
    </xdr:to>
    <xdr:sp macro="" textlink="">
      <xdr:nvSpPr>
        <xdr:cNvPr id="522940" name="Line 109">
          <a:extLst>
            <a:ext uri="{FF2B5EF4-FFF2-40B4-BE49-F238E27FC236}">
              <a16:creationId xmlns:a16="http://schemas.microsoft.com/office/drawing/2014/main" id="{2260FA37-1C0A-4B1F-922A-FCCACEBA02E0}"/>
            </a:ext>
          </a:extLst>
        </xdr:cNvPr>
        <xdr:cNvSpPr>
          <a:spLocks noChangeShapeType="1"/>
        </xdr:cNvSpPr>
      </xdr:nvSpPr>
      <xdr:spPr bwMode="auto">
        <a:xfrm>
          <a:off x="2838450" y="933450"/>
          <a:ext cx="0" cy="9906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15</xdr:row>
      <xdr:rowOff>0</xdr:rowOff>
    </xdr:from>
    <xdr:to>
      <xdr:col>25</xdr:col>
      <xdr:colOff>95250</xdr:colOff>
      <xdr:row>15</xdr:row>
      <xdr:rowOff>0</xdr:rowOff>
    </xdr:to>
    <xdr:sp macro="" textlink="">
      <xdr:nvSpPr>
        <xdr:cNvPr id="522941" name="Line 110">
          <a:extLst>
            <a:ext uri="{FF2B5EF4-FFF2-40B4-BE49-F238E27FC236}">
              <a16:creationId xmlns:a16="http://schemas.microsoft.com/office/drawing/2014/main" id="{22DC8398-83CC-4AA2-A93B-0B1F20BF17E8}"/>
            </a:ext>
          </a:extLst>
        </xdr:cNvPr>
        <xdr:cNvSpPr>
          <a:spLocks noChangeShapeType="1"/>
        </xdr:cNvSpPr>
      </xdr:nvSpPr>
      <xdr:spPr bwMode="auto">
        <a:xfrm>
          <a:off x="2724150" y="19145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8</xdr:row>
      <xdr:rowOff>95250</xdr:rowOff>
    </xdr:from>
    <xdr:to>
      <xdr:col>27</xdr:col>
      <xdr:colOff>95250</xdr:colOff>
      <xdr:row>9</xdr:row>
      <xdr:rowOff>104775</xdr:rowOff>
    </xdr:to>
    <xdr:sp macro="" textlink="">
      <xdr:nvSpPr>
        <xdr:cNvPr id="522942" name="Line 111">
          <a:extLst>
            <a:ext uri="{FF2B5EF4-FFF2-40B4-BE49-F238E27FC236}">
              <a16:creationId xmlns:a16="http://schemas.microsoft.com/office/drawing/2014/main" id="{F74BF9CC-3616-4228-8AC3-37C03AFACB29}"/>
            </a:ext>
          </a:extLst>
        </xdr:cNvPr>
        <xdr:cNvSpPr>
          <a:spLocks noChangeShapeType="1"/>
        </xdr:cNvSpPr>
      </xdr:nvSpPr>
      <xdr:spPr bwMode="auto">
        <a:xfrm flipH="1" flipV="1">
          <a:off x="2571750" y="1143000"/>
          <a:ext cx="60960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xdr:colOff>
      <xdr:row>7</xdr:row>
      <xdr:rowOff>112395</xdr:rowOff>
    </xdr:from>
    <xdr:to>
      <xdr:col>22</xdr:col>
      <xdr:colOff>57150</xdr:colOff>
      <xdr:row>9</xdr:row>
      <xdr:rowOff>110663</xdr:rowOff>
    </xdr:to>
    <xdr:sp macro="" textlink="">
      <xdr:nvSpPr>
        <xdr:cNvPr id="9328" name="Oval 112">
          <a:extLst>
            <a:ext uri="{FF2B5EF4-FFF2-40B4-BE49-F238E27FC236}">
              <a16:creationId xmlns:a16="http://schemas.microsoft.com/office/drawing/2014/main" id="{C88F9615-9EC1-4CCF-88FA-6A31E9F435EA}"/>
            </a:ext>
          </a:extLst>
        </xdr:cNvPr>
        <xdr:cNvSpPr>
          <a:spLocks noChangeArrowheads="1"/>
        </xdr:cNvSpPr>
      </xdr:nvSpPr>
      <xdr:spPr bwMode="auto">
        <a:xfrm>
          <a:off x="2343150" y="10287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clientData/>
  </xdr:twoCellAnchor>
  <xdr:twoCellAnchor>
    <xdr:from>
      <xdr:col>23</xdr:col>
      <xdr:colOff>9525</xdr:colOff>
      <xdr:row>4</xdr:row>
      <xdr:rowOff>9525</xdr:rowOff>
    </xdr:from>
    <xdr:to>
      <xdr:col>33</xdr:col>
      <xdr:colOff>47625</xdr:colOff>
      <xdr:row>9</xdr:row>
      <xdr:rowOff>28575</xdr:rowOff>
    </xdr:to>
    <xdr:grpSp>
      <xdr:nvGrpSpPr>
        <xdr:cNvPr id="522944" name="Group 113">
          <a:extLst>
            <a:ext uri="{FF2B5EF4-FFF2-40B4-BE49-F238E27FC236}">
              <a16:creationId xmlns:a16="http://schemas.microsoft.com/office/drawing/2014/main" id="{94F6AEE0-67AB-4CAF-9CF9-483E154DB5BD}"/>
            </a:ext>
          </a:extLst>
        </xdr:cNvPr>
        <xdr:cNvGrpSpPr>
          <a:grpSpLocks/>
        </xdr:cNvGrpSpPr>
      </xdr:nvGrpSpPr>
      <xdr:grpSpPr bwMode="auto">
        <a:xfrm>
          <a:off x="2600325" y="599247"/>
          <a:ext cx="1164535" cy="681658"/>
          <a:chOff x="510" y="177"/>
          <a:chExt cx="155" cy="88"/>
        </a:xfrm>
      </xdr:grpSpPr>
      <xdr:sp macro="" textlink="">
        <xdr:nvSpPr>
          <xdr:cNvPr id="522945" name="Line 114">
            <a:extLst>
              <a:ext uri="{FF2B5EF4-FFF2-40B4-BE49-F238E27FC236}">
                <a16:creationId xmlns:a16="http://schemas.microsoft.com/office/drawing/2014/main" id="{7DB01C07-8A1D-4205-9712-B145B851B452}"/>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31" name="Oval 115">
            <a:extLst>
              <a:ext uri="{FF2B5EF4-FFF2-40B4-BE49-F238E27FC236}">
                <a16:creationId xmlns:a16="http://schemas.microsoft.com/office/drawing/2014/main" id="{939CB71A-CCB4-407D-94F4-5FBEC9FAFEB2}"/>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522947" name="Line 116">
            <a:extLst>
              <a:ext uri="{FF2B5EF4-FFF2-40B4-BE49-F238E27FC236}">
                <a16:creationId xmlns:a16="http://schemas.microsoft.com/office/drawing/2014/main" id="{7FC55776-1FFE-4876-BB2B-00671FDC0CA0}"/>
              </a:ext>
            </a:extLst>
          </xdr:cNvPr>
          <xdr:cNvSpPr>
            <a:spLocks noChangeShapeType="1"/>
          </xdr:cNvSpPr>
        </xdr:nvSpPr>
        <xdr:spPr bwMode="auto">
          <a:xfrm>
            <a:off x="624"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2948" name="Line 117">
            <a:extLst>
              <a:ext uri="{FF2B5EF4-FFF2-40B4-BE49-F238E27FC236}">
                <a16:creationId xmlns:a16="http://schemas.microsoft.com/office/drawing/2014/main" id="{8756D738-4391-4804-BFEE-B2B0C18076B5}"/>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2949" name="Line 118">
            <a:extLst>
              <a:ext uri="{FF2B5EF4-FFF2-40B4-BE49-F238E27FC236}">
                <a16:creationId xmlns:a16="http://schemas.microsoft.com/office/drawing/2014/main" id="{F9E02E61-323E-4B52-A1E5-E935A8434D63}"/>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33</xdr:col>
      <xdr:colOff>9525</xdr:colOff>
      <xdr:row>15</xdr:row>
      <xdr:rowOff>9525</xdr:rowOff>
    </xdr:from>
    <xdr:to>
      <xdr:col>34</xdr:col>
      <xdr:colOff>9525</xdr:colOff>
      <xdr:row>18</xdr:row>
      <xdr:rowOff>9525</xdr:rowOff>
    </xdr:to>
    <xdr:sp macro="" textlink="">
      <xdr:nvSpPr>
        <xdr:cNvPr id="535058" name="Rectangle 68" descr="Outlined diamond">
          <a:extLst>
            <a:ext uri="{FF2B5EF4-FFF2-40B4-BE49-F238E27FC236}">
              <a16:creationId xmlns:a16="http://schemas.microsoft.com/office/drawing/2014/main" id="{451BB575-1BB6-44BC-AC11-477953F02FAE}"/>
            </a:ext>
          </a:extLst>
        </xdr:cNvPr>
        <xdr:cNvSpPr>
          <a:spLocks noChangeArrowheads="1"/>
        </xdr:cNvSpPr>
      </xdr:nvSpPr>
      <xdr:spPr bwMode="auto">
        <a:xfrm>
          <a:off x="3781425" y="1924050"/>
          <a:ext cx="114300" cy="3714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85725</xdr:colOff>
      <xdr:row>15</xdr:row>
      <xdr:rowOff>9525</xdr:rowOff>
    </xdr:from>
    <xdr:to>
      <xdr:col>32</xdr:col>
      <xdr:colOff>19050</xdr:colOff>
      <xdr:row>18</xdr:row>
      <xdr:rowOff>9525</xdr:rowOff>
    </xdr:to>
    <xdr:sp macro="" textlink="">
      <xdr:nvSpPr>
        <xdr:cNvPr id="535059" name="Rectangle 68" descr="Outlined diamond">
          <a:extLst>
            <a:ext uri="{FF2B5EF4-FFF2-40B4-BE49-F238E27FC236}">
              <a16:creationId xmlns:a16="http://schemas.microsoft.com/office/drawing/2014/main" id="{2EC3DACC-6849-4511-A255-1DB84819FE89}"/>
            </a:ext>
          </a:extLst>
        </xdr:cNvPr>
        <xdr:cNvSpPr>
          <a:spLocks noChangeArrowheads="1"/>
        </xdr:cNvSpPr>
      </xdr:nvSpPr>
      <xdr:spPr bwMode="auto">
        <a:xfrm>
          <a:off x="3629025" y="1924050"/>
          <a:ext cx="47625" cy="3714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15</xdr:row>
      <xdr:rowOff>9525</xdr:rowOff>
    </xdr:from>
    <xdr:to>
      <xdr:col>31</xdr:col>
      <xdr:colOff>0</xdr:colOff>
      <xdr:row>18</xdr:row>
      <xdr:rowOff>9525</xdr:rowOff>
    </xdr:to>
    <xdr:sp macro="" textlink="">
      <xdr:nvSpPr>
        <xdr:cNvPr id="535060" name="Rectangle 67" descr="Outlined diamond">
          <a:extLst>
            <a:ext uri="{FF2B5EF4-FFF2-40B4-BE49-F238E27FC236}">
              <a16:creationId xmlns:a16="http://schemas.microsoft.com/office/drawing/2014/main" id="{EF4E0AA6-2355-41B8-B834-C46955104959}"/>
            </a:ext>
          </a:extLst>
        </xdr:cNvPr>
        <xdr:cNvSpPr>
          <a:spLocks noChangeArrowheads="1"/>
        </xdr:cNvSpPr>
      </xdr:nvSpPr>
      <xdr:spPr bwMode="auto">
        <a:xfrm>
          <a:off x="3429000" y="1924050"/>
          <a:ext cx="114300" cy="3714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18</xdr:row>
      <xdr:rowOff>19050</xdr:rowOff>
    </xdr:from>
    <xdr:to>
      <xdr:col>31</xdr:col>
      <xdr:colOff>0</xdr:colOff>
      <xdr:row>25</xdr:row>
      <xdr:rowOff>0</xdr:rowOff>
    </xdr:to>
    <xdr:sp macro="" textlink="">
      <xdr:nvSpPr>
        <xdr:cNvPr id="535061" name="Rectangle 22" descr="Dark upward diagonal">
          <a:extLst>
            <a:ext uri="{FF2B5EF4-FFF2-40B4-BE49-F238E27FC236}">
              <a16:creationId xmlns:a16="http://schemas.microsoft.com/office/drawing/2014/main" id="{C0F14938-B073-45A3-A309-2F158CFD177A}"/>
            </a:ext>
          </a:extLst>
        </xdr:cNvPr>
        <xdr:cNvSpPr>
          <a:spLocks noChangeArrowheads="1"/>
        </xdr:cNvSpPr>
      </xdr:nvSpPr>
      <xdr:spPr bwMode="auto">
        <a:xfrm>
          <a:off x="3429000" y="2305050"/>
          <a:ext cx="114300" cy="847725"/>
        </a:xfrm>
        <a:prstGeom prst="rect">
          <a:avLst/>
        </a:prstGeom>
        <a:blipFill dpi="0" rotWithShape="0">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95250</xdr:colOff>
      <xdr:row>18</xdr:row>
      <xdr:rowOff>9525</xdr:rowOff>
    </xdr:from>
    <xdr:to>
      <xdr:col>32</xdr:col>
      <xdr:colOff>28575</xdr:colOff>
      <xdr:row>24</xdr:row>
      <xdr:rowOff>123825</xdr:rowOff>
    </xdr:to>
    <xdr:sp macro="" textlink="">
      <xdr:nvSpPr>
        <xdr:cNvPr id="535062" name="Rectangle 23" descr="Dark upward diagonal">
          <a:extLst>
            <a:ext uri="{FF2B5EF4-FFF2-40B4-BE49-F238E27FC236}">
              <a16:creationId xmlns:a16="http://schemas.microsoft.com/office/drawing/2014/main" id="{D237E4E4-91B0-45AE-9EEF-2127569D7CCB}"/>
            </a:ext>
          </a:extLst>
        </xdr:cNvPr>
        <xdr:cNvSpPr>
          <a:spLocks noChangeArrowheads="1"/>
        </xdr:cNvSpPr>
      </xdr:nvSpPr>
      <xdr:spPr bwMode="auto">
        <a:xfrm>
          <a:off x="3638550" y="2295525"/>
          <a:ext cx="47625" cy="857250"/>
        </a:xfrm>
        <a:prstGeom prst="rect">
          <a:avLst/>
        </a:prstGeom>
        <a:blipFill dpi="0" rotWithShape="0">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9525</xdr:colOff>
      <xdr:row>18</xdr:row>
      <xdr:rowOff>9525</xdr:rowOff>
    </xdr:from>
    <xdr:to>
      <xdr:col>34</xdr:col>
      <xdr:colOff>9525</xdr:colOff>
      <xdr:row>25</xdr:row>
      <xdr:rowOff>0</xdr:rowOff>
    </xdr:to>
    <xdr:sp macro="" textlink="">
      <xdr:nvSpPr>
        <xdr:cNvPr id="535063" name="Rectangle 23" descr="Dark upward diagonal">
          <a:extLst>
            <a:ext uri="{FF2B5EF4-FFF2-40B4-BE49-F238E27FC236}">
              <a16:creationId xmlns:a16="http://schemas.microsoft.com/office/drawing/2014/main" id="{32B959B8-5A06-4AA9-9419-FD2F77E18F0C}"/>
            </a:ext>
          </a:extLst>
        </xdr:cNvPr>
        <xdr:cNvSpPr>
          <a:spLocks noChangeArrowheads="1"/>
        </xdr:cNvSpPr>
      </xdr:nvSpPr>
      <xdr:spPr bwMode="auto">
        <a:xfrm>
          <a:off x="3781425" y="2295525"/>
          <a:ext cx="114300" cy="857250"/>
        </a:xfrm>
        <a:prstGeom prst="rect">
          <a:avLst/>
        </a:prstGeom>
        <a:blipFill dpi="0" rotWithShape="0">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95250</xdr:colOff>
      <xdr:row>25</xdr:row>
      <xdr:rowOff>9525</xdr:rowOff>
    </xdr:from>
    <xdr:to>
      <xdr:col>32</xdr:col>
      <xdr:colOff>28575</xdr:colOff>
      <xdr:row>34</xdr:row>
      <xdr:rowOff>0</xdr:rowOff>
    </xdr:to>
    <xdr:sp macro="" textlink="">
      <xdr:nvSpPr>
        <xdr:cNvPr id="535064" name="Rectangle 24" descr="20%">
          <a:extLst>
            <a:ext uri="{FF2B5EF4-FFF2-40B4-BE49-F238E27FC236}">
              <a16:creationId xmlns:a16="http://schemas.microsoft.com/office/drawing/2014/main" id="{EDB1848A-B190-46A8-AD4B-75E13F615A4F}"/>
            </a:ext>
          </a:extLst>
        </xdr:cNvPr>
        <xdr:cNvSpPr>
          <a:spLocks noChangeArrowheads="1"/>
        </xdr:cNvSpPr>
      </xdr:nvSpPr>
      <xdr:spPr bwMode="auto">
        <a:xfrm>
          <a:off x="3638550" y="3162300"/>
          <a:ext cx="47625" cy="1104900"/>
        </a:xfrm>
        <a:prstGeom prst="rect">
          <a:avLst/>
        </a:prstGeom>
        <a:blipFill dpi="0" rotWithShape="0">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9525</xdr:colOff>
      <xdr:row>25</xdr:row>
      <xdr:rowOff>9525</xdr:rowOff>
    </xdr:from>
    <xdr:to>
      <xdr:col>34</xdr:col>
      <xdr:colOff>9525</xdr:colOff>
      <xdr:row>34</xdr:row>
      <xdr:rowOff>9525</xdr:rowOff>
    </xdr:to>
    <xdr:sp macro="" textlink="">
      <xdr:nvSpPr>
        <xdr:cNvPr id="535065" name="Rectangle 25" descr="20%">
          <a:extLst>
            <a:ext uri="{FF2B5EF4-FFF2-40B4-BE49-F238E27FC236}">
              <a16:creationId xmlns:a16="http://schemas.microsoft.com/office/drawing/2014/main" id="{05ED0ED7-4D56-46AD-9656-3A78C0E87583}"/>
            </a:ext>
          </a:extLst>
        </xdr:cNvPr>
        <xdr:cNvSpPr>
          <a:spLocks noChangeArrowheads="1"/>
        </xdr:cNvSpPr>
      </xdr:nvSpPr>
      <xdr:spPr bwMode="auto">
        <a:xfrm>
          <a:off x="3781425" y="3162300"/>
          <a:ext cx="114300" cy="1114425"/>
        </a:xfrm>
        <a:prstGeom prst="rect">
          <a:avLst/>
        </a:prstGeom>
        <a:blipFill dpi="0" rotWithShape="0">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76200</xdr:colOff>
      <xdr:row>39</xdr:row>
      <xdr:rowOff>19050</xdr:rowOff>
    </xdr:from>
    <xdr:to>
      <xdr:col>34</xdr:col>
      <xdr:colOff>9525</xdr:colOff>
      <xdr:row>48</xdr:row>
      <xdr:rowOff>9525</xdr:rowOff>
    </xdr:to>
    <xdr:sp macro="" textlink="">
      <xdr:nvSpPr>
        <xdr:cNvPr id="535066" name="Rectangle 25" descr="20%">
          <a:extLst>
            <a:ext uri="{FF2B5EF4-FFF2-40B4-BE49-F238E27FC236}">
              <a16:creationId xmlns:a16="http://schemas.microsoft.com/office/drawing/2014/main" id="{D8EF6D56-7427-4CA9-951E-CF4C6D938028}"/>
            </a:ext>
          </a:extLst>
        </xdr:cNvPr>
        <xdr:cNvSpPr>
          <a:spLocks noChangeArrowheads="1"/>
        </xdr:cNvSpPr>
      </xdr:nvSpPr>
      <xdr:spPr bwMode="auto">
        <a:xfrm>
          <a:off x="3619500" y="4905375"/>
          <a:ext cx="276225" cy="1104900"/>
        </a:xfrm>
        <a:prstGeom prst="rect">
          <a:avLst/>
        </a:prstGeom>
        <a:blipFill dpi="0" rotWithShape="0">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95250</xdr:colOff>
      <xdr:row>34</xdr:row>
      <xdr:rowOff>0</xdr:rowOff>
    </xdr:from>
    <xdr:to>
      <xdr:col>34</xdr:col>
      <xdr:colOff>9525</xdr:colOff>
      <xdr:row>39</xdr:row>
      <xdr:rowOff>9525</xdr:rowOff>
    </xdr:to>
    <xdr:sp macro="" textlink="">
      <xdr:nvSpPr>
        <xdr:cNvPr id="535067" name="Rectangle 22" descr="Dark upward diagonal">
          <a:extLst>
            <a:ext uri="{FF2B5EF4-FFF2-40B4-BE49-F238E27FC236}">
              <a16:creationId xmlns:a16="http://schemas.microsoft.com/office/drawing/2014/main" id="{CAA4E505-1C9D-4CA6-9D4D-C0D23A131679}"/>
            </a:ext>
          </a:extLst>
        </xdr:cNvPr>
        <xdr:cNvSpPr>
          <a:spLocks noChangeArrowheads="1"/>
        </xdr:cNvSpPr>
      </xdr:nvSpPr>
      <xdr:spPr bwMode="auto">
        <a:xfrm>
          <a:off x="3638550" y="4267200"/>
          <a:ext cx="257175" cy="628650"/>
        </a:xfrm>
        <a:prstGeom prst="rect">
          <a:avLst/>
        </a:prstGeom>
        <a:blipFill dpi="0" rotWithShape="0">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114300</xdr:colOff>
      <xdr:row>25</xdr:row>
      <xdr:rowOff>0</xdr:rowOff>
    </xdr:from>
    <xdr:to>
      <xdr:col>30</xdr:col>
      <xdr:colOff>114300</xdr:colOff>
      <xdr:row>48</xdr:row>
      <xdr:rowOff>0</xdr:rowOff>
    </xdr:to>
    <xdr:sp macro="" textlink="">
      <xdr:nvSpPr>
        <xdr:cNvPr id="535068" name="Rectangle 24" descr="20%">
          <a:extLst>
            <a:ext uri="{FF2B5EF4-FFF2-40B4-BE49-F238E27FC236}">
              <a16:creationId xmlns:a16="http://schemas.microsoft.com/office/drawing/2014/main" id="{D1C6E2A4-4729-47F0-A080-90B7B8C2B0A1}"/>
            </a:ext>
          </a:extLst>
        </xdr:cNvPr>
        <xdr:cNvSpPr>
          <a:spLocks noChangeArrowheads="1"/>
        </xdr:cNvSpPr>
      </xdr:nvSpPr>
      <xdr:spPr bwMode="auto">
        <a:xfrm>
          <a:off x="3429000" y="3152775"/>
          <a:ext cx="114300" cy="2847975"/>
        </a:xfrm>
        <a:prstGeom prst="rect">
          <a:avLst/>
        </a:prstGeom>
        <a:blipFill dpi="0" rotWithShape="0">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114300</xdr:colOff>
      <xdr:row>34</xdr:row>
      <xdr:rowOff>0</xdr:rowOff>
    </xdr:from>
    <xdr:to>
      <xdr:col>30</xdr:col>
      <xdr:colOff>114300</xdr:colOff>
      <xdr:row>39</xdr:row>
      <xdr:rowOff>9525</xdr:rowOff>
    </xdr:to>
    <xdr:sp macro="" textlink="">
      <xdr:nvSpPr>
        <xdr:cNvPr id="535069" name="Rectangle 22" descr="Dark upward diagonal">
          <a:extLst>
            <a:ext uri="{FF2B5EF4-FFF2-40B4-BE49-F238E27FC236}">
              <a16:creationId xmlns:a16="http://schemas.microsoft.com/office/drawing/2014/main" id="{81A4F703-EC69-44DE-BE30-0D6F4C576F4A}"/>
            </a:ext>
          </a:extLst>
        </xdr:cNvPr>
        <xdr:cNvSpPr>
          <a:spLocks noChangeArrowheads="1"/>
        </xdr:cNvSpPr>
      </xdr:nvSpPr>
      <xdr:spPr bwMode="auto">
        <a:xfrm>
          <a:off x="3429000" y="4267200"/>
          <a:ext cx="114300" cy="628650"/>
        </a:xfrm>
        <a:prstGeom prst="rect">
          <a:avLst/>
        </a:prstGeom>
        <a:blipFill dpi="0" rotWithShape="0">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9525</xdr:colOff>
      <xdr:row>7</xdr:row>
      <xdr:rowOff>0</xdr:rowOff>
    </xdr:from>
    <xdr:to>
      <xdr:col>23</xdr:col>
      <xdr:colOff>9525</xdr:colOff>
      <xdr:row>48</xdr:row>
      <xdr:rowOff>0</xdr:rowOff>
    </xdr:to>
    <xdr:sp macro="" textlink="">
      <xdr:nvSpPr>
        <xdr:cNvPr id="535070" name="Line 4">
          <a:extLst>
            <a:ext uri="{FF2B5EF4-FFF2-40B4-BE49-F238E27FC236}">
              <a16:creationId xmlns:a16="http://schemas.microsoft.com/office/drawing/2014/main" id="{79852675-9B55-4396-AE49-1797CD361319}"/>
            </a:ext>
          </a:extLst>
        </xdr:cNvPr>
        <xdr:cNvSpPr>
          <a:spLocks noChangeShapeType="1"/>
        </xdr:cNvSpPr>
      </xdr:nvSpPr>
      <xdr:spPr bwMode="auto">
        <a:xfrm>
          <a:off x="2638425" y="923925"/>
          <a:ext cx="0" cy="5076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19050</xdr:colOff>
      <xdr:row>39</xdr:row>
      <xdr:rowOff>9525</xdr:rowOff>
    </xdr:from>
    <xdr:to>
      <xdr:col>31</xdr:col>
      <xdr:colOff>19050</xdr:colOff>
      <xdr:row>47</xdr:row>
      <xdr:rowOff>114300</xdr:rowOff>
    </xdr:to>
    <xdr:sp macro="" textlink="">
      <xdr:nvSpPr>
        <xdr:cNvPr id="535071" name="Line 7">
          <a:extLst>
            <a:ext uri="{FF2B5EF4-FFF2-40B4-BE49-F238E27FC236}">
              <a16:creationId xmlns:a16="http://schemas.microsoft.com/office/drawing/2014/main" id="{93F88C45-FA9C-4B20-844D-35FE174B96C0}"/>
            </a:ext>
          </a:extLst>
        </xdr:cNvPr>
        <xdr:cNvSpPr>
          <a:spLocks noChangeShapeType="1"/>
        </xdr:cNvSpPr>
      </xdr:nvSpPr>
      <xdr:spPr bwMode="auto">
        <a:xfrm flipH="1">
          <a:off x="3562350" y="4895850"/>
          <a:ext cx="0" cy="109537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39</xdr:row>
      <xdr:rowOff>19050</xdr:rowOff>
    </xdr:from>
    <xdr:to>
      <xdr:col>31</xdr:col>
      <xdr:colOff>85725</xdr:colOff>
      <xdr:row>48</xdr:row>
      <xdr:rowOff>9525</xdr:rowOff>
    </xdr:to>
    <xdr:sp macro="" textlink="">
      <xdr:nvSpPr>
        <xdr:cNvPr id="535072" name="Line 8">
          <a:extLst>
            <a:ext uri="{FF2B5EF4-FFF2-40B4-BE49-F238E27FC236}">
              <a16:creationId xmlns:a16="http://schemas.microsoft.com/office/drawing/2014/main" id="{12FB3BF1-8E58-4334-8C36-AC18C2BD55F2}"/>
            </a:ext>
          </a:extLst>
        </xdr:cNvPr>
        <xdr:cNvSpPr>
          <a:spLocks noChangeShapeType="1"/>
        </xdr:cNvSpPr>
      </xdr:nvSpPr>
      <xdr:spPr bwMode="auto">
        <a:xfrm flipH="1">
          <a:off x="3629025" y="4905375"/>
          <a:ext cx="0" cy="11049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13</xdr:row>
      <xdr:rowOff>76200</xdr:rowOff>
    </xdr:from>
    <xdr:to>
      <xdr:col>38</xdr:col>
      <xdr:colOff>0</xdr:colOff>
      <xdr:row>17</xdr:row>
      <xdr:rowOff>19050</xdr:rowOff>
    </xdr:to>
    <xdr:sp macro="" textlink="">
      <xdr:nvSpPr>
        <xdr:cNvPr id="535073" name="Line 15">
          <a:extLst>
            <a:ext uri="{FF2B5EF4-FFF2-40B4-BE49-F238E27FC236}">
              <a16:creationId xmlns:a16="http://schemas.microsoft.com/office/drawing/2014/main" id="{1BAAD076-4AD7-41C2-8B2F-AF14A46EC653}"/>
            </a:ext>
          </a:extLst>
        </xdr:cNvPr>
        <xdr:cNvSpPr>
          <a:spLocks noChangeShapeType="1"/>
        </xdr:cNvSpPr>
      </xdr:nvSpPr>
      <xdr:spPr bwMode="auto">
        <a:xfrm>
          <a:off x="3771900" y="1743075"/>
          <a:ext cx="5715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97155</xdr:colOff>
      <xdr:row>16</xdr:row>
      <xdr:rowOff>76200</xdr:rowOff>
    </xdr:from>
    <xdr:to>
      <xdr:col>39</xdr:col>
      <xdr:colOff>97155</xdr:colOff>
      <xdr:row>18</xdr:row>
      <xdr:rowOff>66675</xdr:rowOff>
    </xdr:to>
    <xdr:sp macro="" textlink="">
      <xdr:nvSpPr>
        <xdr:cNvPr id="18" name="Oval 16">
          <a:extLst>
            <a:ext uri="{FF2B5EF4-FFF2-40B4-BE49-F238E27FC236}">
              <a16:creationId xmlns:a16="http://schemas.microsoft.com/office/drawing/2014/main" id="{B8DF7157-4595-4E17-BC73-4A6AD42C3863}"/>
            </a:ext>
          </a:extLst>
        </xdr:cNvPr>
        <xdr:cNvSpPr>
          <a:spLocks noChangeArrowheads="1"/>
        </xdr:cNvSpPr>
      </xdr:nvSpPr>
      <xdr:spPr bwMode="auto">
        <a:xfrm>
          <a:off x="4314825" y="211455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clientData/>
  </xdr:twoCellAnchor>
  <xdr:twoCellAnchor>
    <xdr:from>
      <xdr:col>32</xdr:col>
      <xdr:colOff>104775</xdr:colOff>
      <xdr:row>13</xdr:row>
      <xdr:rowOff>9525</xdr:rowOff>
    </xdr:from>
    <xdr:to>
      <xdr:col>43</xdr:col>
      <xdr:colOff>104775</xdr:colOff>
      <xdr:row>13</xdr:row>
      <xdr:rowOff>9525</xdr:rowOff>
    </xdr:to>
    <xdr:sp macro="" textlink="">
      <xdr:nvSpPr>
        <xdr:cNvPr id="535075" name="Line 29">
          <a:extLst>
            <a:ext uri="{FF2B5EF4-FFF2-40B4-BE49-F238E27FC236}">
              <a16:creationId xmlns:a16="http://schemas.microsoft.com/office/drawing/2014/main" id="{D0EA4F5B-13DB-4418-AA86-BE08AA4C148D}"/>
            </a:ext>
          </a:extLst>
        </xdr:cNvPr>
        <xdr:cNvSpPr>
          <a:spLocks noChangeShapeType="1"/>
        </xdr:cNvSpPr>
      </xdr:nvSpPr>
      <xdr:spPr bwMode="auto">
        <a:xfrm flipV="1">
          <a:off x="3762375" y="1676400"/>
          <a:ext cx="1257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9</xdr:row>
      <xdr:rowOff>0</xdr:rowOff>
    </xdr:from>
    <xdr:to>
      <xdr:col>31</xdr:col>
      <xdr:colOff>19050</xdr:colOff>
      <xdr:row>39</xdr:row>
      <xdr:rowOff>28575</xdr:rowOff>
    </xdr:to>
    <xdr:sp macro="" textlink="">
      <xdr:nvSpPr>
        <xdr:cNvPr id="535076" name="Line 30">
          <a:extLst>
            <a:ext uri="{FF2B5EF4-FFF2-40B4-BE49-F238E27FC236}">
              <a16:creationId xmlns:a16="http://schemas.microsoft.com/office/drawing/2014/main" id="{675FCB4B-CC0C-4090-A64E-5F08B201ED0C}"/>
            </a:ext>
          </a:extLst>
        </xdr:cNvPr>
        <xdr:cNvSpPr>
          <a:spLocks noChangeShapeType="1"/>
        </xdr:cNvSpPr>
      </xdr:nvSpPr>
      <xdr:spPr bwMode="auto">
        <a:xfrm>
          <a:off x="3543300" y="1171575"/>
          <a:ext cx="19050" cy="37433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9</xdr:row>
      <xdr:rowOff>0</xdr:rowOff>
    </xdr:from>
    <xdr:to>
      <xdr:col>31</xdr:col>
      <xdr:colOff>85725</xdr:colOff>
      <xdr:row>39</xdr:row>
      <xdr:rowOff>19050</xdr:rowOff>
    </xdr:to>
    <xdr:sp macro="" textlink="">
      <xdr:nvSpPr>
        <xdr:cNvPr id="535077" name="Line 31">
          <a:extLst>
            <a:ext uri="{FF2B5EF4-FFF2-40B4-BE49-F238E27FC236}">
              <a16:creationId xmlns:a16="http://schemas.microsoft.com/office/drawing/2014/main" id="{C1E2B2C3-A14E-4E80-A425-0D4F0DC816B6}"/>
            </a:ext>
          </a:extLst>
        </xdr:cNvPr>
        <xdr:cNvSpPr>
          <a:spLocks noChangeShapeType="1"/>
        </xdr:cNvSpPr>
      </xdr:nvSpPr>
      <xdr:spPr bwMode="auto">
        <a:xfrm>
          <a:off x="3629025" y="1171575"/>
          <a:ext cx="0" cy="3733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51</xdr:row>
      <xdr:rowOff>0</xdr:rowOff>
    </xdr:from>
    <xdr:to>
      <xdr:col>31</xdr:col>
      <xdr:colOff>104775</xdr:colOff>
      <xdr:row>51</xdr:row>
      <xdr:rowOff>0</xdr:rowOff>
    </xdr:to>
    <xdr:sp macro="" textlink="">
      <xdr:nvSpPr>
        <xdr:cNvPr id="535078" name="Line 32">
          <a:extLst>
            <a:ext uri="{FF2B5EF4-FFF2-40B4-BE49-F238E27FC236}">
              <a16:creationId xmlns:a16="http://schemas.microsoft.com/office/drawing/2014/main" id="{AF0B65E6-80BF-41A8-9A26-E67DC503C532}"/>
            </a:ext>
          </a:extLst>
        </xdr:cNvPr>
        <xdr:cNvSpPr>
          <a:spLocks noChangeShapeType="1"/>
        </xdr:cNvSpPr>
      </xdr:nvSpPr>
      <xdr:spPr bwMode="auto">
        <a:xfrm flipV="1">
          <a:off x="3543300" y="637222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95250</xdr:colOff>
      <xdr:row>51</xdr:row>
      <xdr:rowOff>9525</xdr:rowOff>
    </xdr:from>
    <xdr:to>
      <xdr:col>32</xdr:col>
      <xdr:colOff>95250</xdr:colOff>
      <xdr:row>51</xdr:row>
      <xdr:rowOff>9525</xdr:rowOff>
    </xdr:to>
    <xdr:sp macro="" textlink="">
      <xdr:nvSpPr>
        <xdr:cNvPr id="535079" name="Line 33">
          <a:extLst>
            <a:ext uri="{FF2B5EF4-FFF2-40B4-BE49-F238E27FC236}">
              <a16:creationId xmlns:a16="http://schemas.microsoft.com/office/drawing/2014/main" id="{C5D9BE99-83BA-4872-98B2-BE26DCD9E2F9}"/>
            </a:ext>
          </a:extLst>
        </xdr:cNvPr>
        <xdr:cNvSpPr>
          <a:spLocks noChangeShapeType="1"/>
        </xdr:cNvSpPr>
      </xdr:nvSpPr>
      <xdr:spPr bwMode="auto">
        <a:xfrm flipH="1">
          <a:off x="3638550" y="6381750"/>
          <a:ext cx="114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51</xdr:row>
      <xdr:rowOff>0</xdr:rowOff>
    </xdr:from>
    <xdr:to>
      <xdr:col>31</xdr:col>
      <xdr:colOff>0</xdr:colOff>
      <xdr:row>51</xdr:row>
      <xdr:rowOff>0</xdr:rowOff>
    </xdr:to>
    <xdr:sp macro="" textlink="">
      <xdr:nvSpPr>
        <xdr:cNvPr id="535080" name="Line 34">
          <a:extLst>
            <a:ext uri="{FF2B5EF4-FFF2-40B4-BE49-F238E27FC236}">
              <a16:creationId xmlns:a16="http://schemas.microsoft.com/office/drawing/2014/main" id="{DF75C564-1B04-4D45-BB4D-68635B080501}"/>
            </a:ext>
          </a:extLst>
        </xdr:cNvPr>
        <xdr:cNvSpPr>
          <a:spLocks noChangeShapeType="1"/>
        </xdr:cNvSpPr>
      </xdr:nvSpPr>
      <xdr:spPr bwMode="auto">
        <a:xfrm flipV="1">
          <a:off x="3438525" y="6372225"/>
          <a:ext cx="104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47</xdr:row>
      <xdr:rowOff>114300</xdr:rowOff>
    </xdr:from>
    <xdr:to>
      <xdr:col>31</xdr:col>
      <xdr:colOff>19050</xdr:colOff>
      <xdr:row>51</xdr:row>
      <xdr:rowOff>38100</xdr:rowOff>
    </xdr:to>
    <xdr:sp macro="" textlink="">
      <xdr:nvSpPr>
        <xdr:cNvPr id="535081" name="Line 35">
          <a:extLst>
            <a:ext uri="{FF2B5EF4-FFF2-40B4-BE49-F238E27FC236}">
              <a16:creationId xmlns:a16="http://schemas.microsoft.com/office/drawing/2014/main" id="{CE3F048E-5CF6-4430-B54D-107E2F573B14}"/>
            </a:ext>
          </a:extLst>
        </xdr:cNvPr>
        <xdr:cNvSpPr>
          <a:spLocks noChangeShapeType="1"/>
        </xdr:cNvSpPr>
      </xdr:nvSpPr>
      <xdr:spPr bwMode="auto">
        <a:xfrm flipH="1">
          <a:off x="3552825" y="5991225"/>
          <a:ext cx="95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48</xdr:row>
      <xdr:rowOff>0</xdr:rowOff>
    </xdr:from>
    <xdr:to>
      <xdr:col>31</xdr:col>
      <xdr:colOff>85725</xdr:colOff>
      <xdr:row>51</xdr:row>
      <xdr:rowOff>47625</xdr:rowOff>
    </xdr:to>
    <xdr:sp macro="" textlink="">
      <xdr:nvSpPr>
        <xdr:cNvPr id="535082" name="Line 36">
          <a:extLst>
            <a:ext uri="{FF2B5EF4-FFF2-40B4-BE49-F238E27FC236}">
              <a16:creationId xmlns:a16="http://schemas.microsoft.com/office/drawing/2014/main" id="{D072CF71-442F-4B6A-B1D6-E33EE04002FB}"/>
            </a:ext>
          </a:extLst>
        </xdr:cNvPr>
        <xdr:cNvSpPr>
          <a:spLocks noChangeShapeType="1"/>
        </xdr:cNvSpPr>
      </xdr:nvSpPr>
      <xdr:spPr bwMode="auto">
        <a:xfrm>
          <a:off x="3629025" y="60007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53</xdr:row>
      <xdr:rowOff>0</xdr:rowOff>
    </xdr:from>
    <xdr:to>
      <xdr:col>34</xdr:col>
      <xdr:colOff>0</xdr:colOff>
      <xdr:row>53</xdr:row>
      <xdr:rowOff>9525</xdr:rowOff>
    </xdr:to>
    <xdr:sp macro="" textlink="">
      <xdr:nvSpPr>
        <xdr:cNvPr id="535083" name="Line 37">
          <a:extLst>
            <a:ext uri="{FF2B5EF4-FFF2-40B4-BE49-F238E27FC236}">
              <a16:creationId xmlns:a16="http://schemas.microsoft.com/office/drawing/2014/main" id="{B16AD78E-ECDD-4D4B-A4EB-A7EBC436742B}"/>
            </a:ext>
          </a:extLst>
        </xdr:cNvPr>
        <xdr:cNvSpPr>
          <a:spLocks noChangeShapeType="1"/>
        </xdr:cNvSpPr>
      </xdr:nvSpPr>
      <xdr:spPr bwMode="auto">
        <a:xfrm>
          <a:off x="3438525" y="6619875"/>
          <a:ext cx="44767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104775</xdr:colOff>
      <xdr:row>7</xdr:row>
      <xdr:rowOff>0</xdr:rowOff>
    </xdr:from>
    <xdr:to>
      <xdr:col>55</xdr:col>
      <xdr:colOff>19050</xdr:colOff>
      <xdr:row>7</xdr:row>
      <xdr:rowOff>9525</xdr:rowOff>
    </xdr:to>
    <xdr:sp macro="" textlink="">
      <xdr:nvSpPr>
        <xdr:cNvPr id="535084" name="Line 39">
          <a:extLst>
            <a:ext uri="{FF2B5EF4-FFF2-40B4-BE49-F238E27FC236}">
              <a16:creationId xmlns:a16="http://schemas.microsoft.com/office/drawing/2014/main" id="{592717E6-A2CA-4AC7-82FE-D2C3EB8CC6F9}"/>
            </a:ext>
          </a:extLst>
        </xdr:cNvPr>
        <xdr:cNvSpPr>
          <a:spLocks noChangeShapeType="1"/>
        </xdr:cNvSpPr>
      </xdr:nvSpPr>
      <xdr:spPr bwMode="auto">
        <a:xfrm flipV="1">
          <a:off x="2162175" y="923925"/>
          <a:ext cx="41433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114300</xdr:colOff>
      <xdr:row>31</xdr:row>
      <xdr:rowOff>47625</xdr:rowOff>
    </xdr:from>
    <xdr:to>
      <xdr:col>38</xdr:col>
      <xdr:colOff>104775</xdr:colOff>
      <xdr:row>33</xdr:row>
      <xdr:rowOff>0</xdr:rowOff>
    </xdr:to>
    <xdr:sp macro="" textlink="">
      <xdr:nvSpPr>
        <xdr:cNvPr id="535085" name="Line 47">
          <a:extLst>
            <a:ext uri="{FF2B5EF4-FFF2-40B4-BE49-F238E27FC236}">
              <a16:creationId xmlns:a16="http://schemas.microsoft.com/office/drawing/2014/main" id="{3E458F39-36DA-47AA-8912-5BE819F30B5D}"/>
            </a:ext>
          </a:extLst>
        </xdr:cNvPr>
        <xdr:cNvSpPr>
          <a:spLocks noChangeShapeType="1"/>
        </xdr:cNvSpPr>
      </xdr:nvSpPr>
      <xdr:spPr bwMode="auto">
        <a:xfrm flipV="1">
          <a:off x="3771900" y="3943350"/>
          <a:ext cx="676275"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85558</xdr:colOff>
      <xdr:row>29</xdr:row>
      <xdr:rowOff>113163</xdr:rowOff>
    </xdr:from>
    <xdr:to>
      <xdr:col>40</xdr:col>
      <xdr:colOff>85559</xdr:colOff>
      <xdr:row>31</xdr:row>
      <xdr:rowOff>89926</xdr:rowOff>
    </xdr:to>
    <xdr:sp macro="" textlink="">
      <xdr:nvSpPr>
        <xdr:cNvPr id="30" name="Oval 48">
          <a:extLst>
            <a:ext uri="{FF2B5EF4-FFF2-40B4-BE49-F238E27FC236}">
              <a16:creationId xmlns:a16="http://schemas.microsoft.com/office/drawing/2014/main" id="{37D35046-1FF6-4F06-95B0-10754750FF07}"/>
            </a:ext>
          </a:extLst>
        </xdr:cNvPr>
        <xdr:cNvSpPr>
          <a:spLocks noChangeArrowheads="1"/>
        </xdr:cNvSpPr>
      </xdr:nvSpPr>
      <xdr:spPr bwMode="auto">
        <a:xfrm>
          <a:off x="4428958" y="3745998"/>
          <a:ext cx="228601" cy="239629"/>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J</a:t>
          </a:r>
        </a:p>
      </xdr:txBody>
    </xdr:sp>
    <xdr:clientData/>
  </xdr:twoCellAnchor>
  <xdr:twoCellAnchor>
    <xdr:from>
      <xdr:col>23</xdr:col>
      <xdr:colOff>104775</xdr:colOff>
      <xdr:row>25</xdr:row>
      <xdr:rowOff>0</xdr:rowOff>
    </xdr:from>
    <xdr:to>
      <xdr:col>25</xdr:col>
      <xdr:colOff>104775</xdr:colOff>
      <xdr:row>25</xdr:row>
      <xdr:rowOff>0</xdr:rowOff>
    </xdr:to>
    <xdr:sp macro="" textlink="">
      <xdr:nvSpPr>
        <xdr:cNvPr id="535087" name="Line 50">
          <a:extLst>
            <a:ext uri="{FF2B5EF4-FFF2-40B4-BE49-F238E27FC236}">
              <a16:creationId xmlns:a16="http://schemas.microsoft.com/office/drawing/2014/main" id="{96371D26-40D2-4A70-B1F5-05049FE317A7}"/>
            </a:ext>
          </a:extLst>
        </xdr:cNvPr>
        <xdr:cNvSpPr>
          <a:spLocks noChangeShapeType="1"/>
        </xdr:cNvSpPr>
      </xdr:nvSpPr>
      <xdr:spPr bwMode="auto">
        <a:xfrm>
          <a:off x="2733675" y="315277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48</xdr:row>
      <xdr:rowOff>0</xdr:rowOff>
    </xdr:from>
    <xdr:to>
      <xdr:col>26</xdr:col>
      <xdr:colOff>9525</xdr:colOff>
      <xdr:row>48</xdr:row>
      <xdr:rowOff>0</xdr:rowOff>
    </xdr:to>
    <xdr:sp macro="" textlink="">
      <xdr:nvSpPr>
        <xdr:cNvPr id="535088" name="Line 51">
          <a:extLst>
            <a:ext uri="{FF2B5EF4-FFF2-40B4-BE49-F238E27FC236}">
              <a16:creationId xmlns:a16="http://schemas.microsoft.com/office/drawing/2014/main" id="{33442C3D-0A2E-4AE4-B5D4-1B14E27A128A}"/>
            </a:ext>
          </a:extLst>
        </xdr:cNvPr>
        <xdr:cNvSpPr>
          <a:spLocks noChangeShapeType="1"/>
        </xdr:cNvSpPr>
      </xdr:nvSpPr>
      <xdr:spPr bwMode="auto">
        <a:xfrm>
          <a:off x="2743200" y="6000750"/>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18</xdr:row>
      <xdr:rowOff>0</xdr:rowOff>
    </xdr:from>
    <xdr:to>
      <xdr:col>25</xdr:col>
      <xdr:colOff>0</xdr:colOff>
      <xdr:row>25</xdr:row>
      <xdr:rowOff>0</xdr:rowOff>
    </xdr:to>
    <xdr:sp macro="" textlink="">
      <xdr:nvSpPr>
        <xdr:cNvPr id="535089" name="Line 52">
          <a:extLst>
            <a:ext uri="{FF2B5EF4-FFF2-40B4-BE49-F238E27FC236}">
              <a16:creationId xmlns:a16="http://schemas.microsoft.com/office/drawing/2014/main" id="{B5F2777B-5AF4-4302-94EA-6BA62669C602}"/>
            </a:ext>
          </a:extLst>
        </xdr:cNvPr>
        <xdr:cNvSpPr>
          <a:spLocks noChangeShapeType="1"/>
        </xdr:cNvSpPr>
      </xdr:nvSpPr>
      <xdr:spPr bwMode="auto">
        <a:xfrm>
          <a:off x="2857500" y="2286000"/>
          <a:ext cx="0" cy="8667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39</xdr:row>
      <xdr:rowOff>0</xdr:rowOff>
    </xdr:from>
    <xdr:to>
      <xdr:col>25</xdr:col>
      <xdr:colOff>0</xdr:colOff>
      <xdr:row>48</xdr:row>
      <xdr:rowOff>19050</xdr:rowOff>
    </xdr:to>
    <xdr:sp macro="" textlink="">
      <xdr:nvSpPr>
        <xdr:cNvPr id="535090" name="Line 53">
          <a:extLst>
            <a:ext uri="{FF2B5EF4-FFF2-40B4-BE49-F238E27FC236}">
              <a16:creationId xmlns:a16="http://schemas.microsoft.com/office/drawing/2014/main" id="{6A3C7FDA-EFB6-4F50-BBD6-5CF7753F541E}"/>
            </a:ext>
          </a:extLst>
        </xdr:cNvPr>
        <xdr:cNvSpPr>
          <a:spLocks noChangeShapeType="1"/>
        </xdr:cNvSpPr>
      </xdr:nvSpPr>
      <xdr:spPr bwMode="auto">
        <a:xfrm flipH="1">
          <a:off x="2857500" y="4886325"/>
          <a:ext cx="0" cy="1133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18</xdr:row>
      <xdr:rowOff>0</xdr:rowOff>
    </xdr:from>
    <xdr:to>
      <xdr:col>26</xdr:col>
      <xdr:colOff>0</xdr:colOff>
      <xdr:row>18</xdr:row>
      <xdr:rowOff>0</xdr:rowOff>
    </xdr:to>
    <xdr:sp macro="" textlink="">
      <xdr:nvSpPr>
        <xdr:cNvPr id="535091" name="Line 66">
          <a:extLst>
            <a:ext uri="{FF2B5EF4-FFF2-40B4-BE49-F238E27FC236}">
              <a16:creationId xmlns:a16="http://schemas.microsoft.com/office/drawing/2014/main" id="{B8E4A72C-6894-476A-BA75-940FB51D66FF}"/>
            </a:ext>
          </a:extLst>
        </xdr:cNvPr>
        <xdr:cNvSpPr>
          <a:spLocks noChangeShapeType="1"/>
        </xdr:cNvSpPr>
      </xdr:nvSpPr>
      <xdr:spPr bwMode="auto">
        <a:xfrm>
          <a:off x="2724150" y="22860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28575</xdr:colOff>
      <xdr:row>36</xdr:row>
      <xdr:rowOff>19050</xdr:rowOff>
    </xdr:from>
    <xdr:to>
      <xdr:col>40</xdr:col>
      <xdr:colOff>28575</xdr:colOff>
      <xdr:row>38</xdr:row>
      <xdr:rowOff>19464</xdr:rowOff>
    </xdr:to>
    <xdr:sp macro="" textlink="">
      <xdr:nvSpPr>
        <xdr:cNvPr id="36" name="Oval 70">
          <a:extLst>
            <a:ext uri="{FF2B5EF4-FFF2-40B4-BE49-F238E27FC236}">
              <a16:creationId xmlns:a16="http://schemas.microsoft.com/office/drawing/2014/main" id="{768D18C1-8CE5-44C4-80C1-AA2490F28130}"/>
            </a:ext>
          </a:extLst>
        </xdr:cNvPr>
        <xdr:cNvSpPr>
          <a:spLocks noChangeArrowheads="1"/>
        </xdr:cNvSpPr>
      </xdr:nvSpPr>
      <xdr:spPr bwMode="auto">
        <a:xfrm>
          <a:off x="4371975" y="45339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a:t>
          </a:r>
        </a:p>
      </xdr:txBody>
    </xdr:sp>
    <xdr:clientData/>
  </xdr:twoCellAnchor>
  <xdr:twoCellAnchor>
    <xdr:from>
      <xdr:col>34</xdr:col>
      <xdr:colOff>19050</xdr:colOff>
      <xdr:row>37</xdr:row>
      <xdr:rowOff>95250</xdr:rowOff>
    </xdr:from>
    <xdr:to>
      <xdr:col>38</xdr:col>
      <xdr:colOff>57150</xdr:colOff>
      <xdr:row>40</xdr:row>
      <xdr:rowOff>57150</xdr:rowOff>
    </xdr:to>
    <xdr:sp macro="" textlink="">
      <xdr:nvSpPr>
        <xdr:cNvPr id="535093" name="Line 71">
          <a:extLst>
            <a:ext uri="{FF2B5EF4-FFF2-40B4-BE49-F238E27FC236}">
              <a16:creationId xmlns:a16="http://schemas.microsoft.com/office/drawing/2014/main" id="{F4C5F1BB-1DE3-40AA-9799-2C34E0BDF085}"/>
            </a:ext>
          </a:extLst>
        </xdr:cNvPr>
        <xdr:cNvSpPr>
          <a:spLocks noChangeShapeType="1"/>
        </xdr:cNvSpPr>
      </xdr:nvSpPr>
      <xdr:spPr bwMode="auto">
        <a:xfrm flipH="1">
          <a:off x="3905250" y="4733925"/>
          <a:ext cx="4953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15</xdr:row>
      <xdr:rowOff>112395</xdr:rowOff>
    </xdr:from>
    <xdr:to>
      <xdr:col>45</xdr:col>
      <xdr:colOff>76200</xdr:colOff>
      <xdr:row>17</xdr:row>
      <xdr:rowOff>110663</xdr:rowOff>
    </xdr:to>
    <xdr:sp macro="" textlink="">
      <xdr:nvSpPr>
        <xdr:cNvPr id="38" name="Oval 72">
          <a:extLst>
            <a:ext uri="{FF2B5EF4-FFF2-40B4-BE49-F238E27FC236}">
              <a16:creationId xmlns:a16="http://schemas.microsoft.com/office/drawing/2014/main" id="{BECE4183-3D8E-48FA-A5EB-4942B5B55BB0}"/>
            </a:ext>
          </a:extLst>
        </xdr:cNvPr>
        <xdr:cNvSpPr>
          <a:spLocks noChangeArrowheads="1"/>
        </xdr:cNvSpPr>
      </xdr:nvSpPr>
      <xdr:spPr bwMode="auto">
        <a:xfrm>
          <a:off x="4991100" y="20193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t>
          </a:r>
        </a:p>
      </xdr:txBody>
    </xdr:sp>
    <xdr:clientData/>
  </xdr:twoCellAnchor>
  <xdr:twoCellAnchor>
    <xdr:from>
      <xdr:col>41</xdr:col>
      <xdr:colOff>57150</xdr:colOff>
      <xdr:row>12</xdr:row>
      <xdr:rowOff>114300</xdr:rowOff>
    </xdr:from>
    <xdr:to>
      <xdr:col>44</xdr:col>
      <xdr:colOff>19050</xdr:colOff>
      <xdr:row>16</xdr:row>
      <xdr:rowOff>19050</xdr:rowOff>
    </xdr:to>
    <xdr:sp macro="" textlink="">
      <xdr:nvSpPr>
        <xdr:cNvPr id="535095" name="Line 73">
          <a:extLst>
            <a:ext uri="{FF2B5EF4-FFF2-40B4-BE49-F238E27FC236}">
              <a16:creationId xmlns:a16="http://schemas.microsoft.com/office/drawing/2014/main" id="{37DBEAC5-55BE-48FA-92B0-CA66ABBD966F}"/>
            </a:ext>
          </a:extLst>
        </xdr:cNvPr>
        <xdr:cNvSpPr>
          <a:spLocks noChangeShapeType="1"/>
        </xdr:cNvSpPr>
      </xdr:nvSpPr>
      <xdr:spPr bwMode="auto">
        <a:xfrm flipH="1" flipV="1">
          <a:off x="4743450" y="1657350"/>
          <a:ext cx="3048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9525</xdr:colOff>
      <xdr:row>7</xdr:row>
      <xdr:rowOff>19050</xdr:rowOff>
    </xdr:from>
    <xdr:to>
      <xdr:col>80</xdr:col>
      <xdr:colOff>0</xdr:colOff>
      <xdr:row>7</xdr:row>
      <xdr:rowOff>95250</xdr:rowOff>
    </xdr:to>
    <xdr:sp macro="" textlink="">
      <xdr:nvSpPr>
        <xdr:cNvPr id="535096" name="Rectangle 80" descr="40%">
          <a:extLst>
            <a:ext uri="{FF2B5EF4-FFF2-40B4-BE49-F238E27FC236}">
              <a16:creationId xmlns:a16="http://schemas.microsoft.com/office/drawing/2014/main" id="{A17F813A-FE8D-4A24-9EB2-18B09B030D3F}"/>
            </a:ext>
          </a:extLst>
        </xdr:cNvPr>
        <xdr:cNvSpPr>
          <a:spLocks noChangeArrowheads="1"/>
        </xdr:cNvSpPr>
      </xdr:nvSpPr>
      <xdr:spPr bwMode="auto">
        <a:xfrm>
          <a:off x="8696325" y="942975"/>
          <a:ext cx="447675" cy="76200"/>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clientData/>
  </xdr:twoCellAnchor>
  <xdr:twoCellAnchor>
    <xdr:from>
      <xdr:col>76</xdr:col>
      <xdr:colOff>9525</xdr:colOff>
      <xdr:row>8</xdr:row>
      <xdr:rowOff>19050</xdr:rowOff>
    </xdr:from>
    <xdr:to>
      <xdr:col>80</xdr:col>
      <xdr:colOff>0</xdr:colOff>
      <xdr:row>8</xdr:row>
      <xdr:rowOff>95250</xdr:rowOff>
    </xdr:to>
    <xdr:sp macro="" textlink="">
      <xdr:nvSpPr>
        <xdr:cNvPr id="535097" name="Rectangle 81" descr="20%">
          <a:extLst>
            <a:ext uri="{FF2B5EF4-FFF2-40B4-BE49-F238E27FC236}">
              <a16:creationId xmlns:a16="http://schemas.microsoft.com/office/drawing/2014/main" id="{1CA45B07-2C36-4A46-B02E-0603563C1B6E}"/>
            </a:ext>
          </a:extLst>
        </xdr:cNvPr>
        <xdr:cNvSpPr>
          <a:spLocks noChangeArrowheads="1"/>
        </xdr:cNvSpPr>
      </xdr:nvSpPr>
      <xdr:spPr bwMode="auto">
        <a:xfrm>
          <a:off x="8696325" y="1066800"/>
          <a:ext cx="447675" cy="76200"/>
        </a:xfrm>
        <a:prstGeom prst="rect">
          <a:avLst/>
        </a:prstGeom>
        <a:blipFill dpi="0" rotWithShape="0">
          <a:blip xmlns:r="http://schemas.openxmlformats.org/officeDocument/2006/relationships" r:embed="rId3"/>
          <a:srcRect/>
          <a:tile tx="0" ty="0" sx="100000" sy="100000" flip="none" algn="tl"/>
        </a:blipFill>
        <a:ln w="9525">
          <a:solidFill>
            <a:srgbClr val="000000"/>
          </a:solidFill>
          <a:miter lim="800000"/>
          <a:headEnd/>
          <a:tailEnd/>
        </a:ln>
      </xdr:spPr>
    </xdr:sp>
    <xdr:clientData/>
  </xdr:twoCellAnchor>
  <xdr:twoCellAnchor>
    <xdr:from>
      <xdr:col>76</xdr:col>
      <xdr:colOff>9525</xdr:colOff>
      <xdr:row>9</xdr:row>
      <xdr:rowOff>19050</xdr:rowOff>
    </xdr:from>
    <xdr:to>
      <xdr:col>80</xdr:col>
      <xdr:colOff>0</xdr:colOff>
      <xdr:row>9</xdr:row>
      <xdr:rowOff>95250</xdr:rowOff>
    </xdr:to>
    <xdr:sp macro="" textlink="">
      <xdr:nvSpPr>
        <xdr:cNvPr id="535098" name="Rectangle 82" descr="Dark upward diagonal">
          <a:extLst>
            <a:ext uri="{FF2B5EF4-FFF2-40B4-BE49-F238E27FC236}">
              <a16:creationId xmlns:a16="http://schemas.microsoft.com/office/drawing/2014/main" id="{364F755F-E999-4626-A22E-0A33FAE92241}"/>
            </a:ext>
          </a:extLst>
        </xdr:cNvPr>
        <xdr:cNvSpPr>
          <a:spLocks noChangeArrowheads="1"/>
        </xdr:cNvSpPr>
      </xdr:nvSpPr>
      <xdr:spPr bwMode="auto">
        <a:xfrm>
          <a:off x="8696325" y="1190625"/>
          <a:ext cx="447675" cy="76200"/>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76</xdr:col>
      <xdr:colOff>9525</xdr:colOff>
      <xdr:row>10</xdr:row>
      <xdr:rowOff>28575</xdr:rowOff>
    </xdr:from>
    <xdr:to>
      <xdr:col>80</xdr:col>
      <xdr:colOff>0</xdr:colOff>
      <xdr:row>10</xdr:row>
      <xdr:rowOff>104775</xdr:rowOff>
    </xdr:to>
    <xdr:sp macro="" textlink="">
      <xdr:nvSpPr>
        <xdr:cNvPr id="535099" name="Rectangle 83" descr="Outlined diamond">
          <a:extLst>
            <a:ext uri="{FF2B5EF4-FFF2-40B4-BE49-F238E27FC236}">
              <a16:creationId xmlns:a16="http://schemas.microsoft.com/office/drawing/2014/main" id="{B6B66F18-337E-467E-8639-021FB49D68E1}"/>
            </a:ext>
          </a:extLst>
        </xdr:cNvPr>
        <xdr:cNvSpPr>
          <a:spLocks noChangeArrowheads="1"/>
        </xdr:cNvSpPr>
      </xdr:nvSpPr>
      <xdr:spPr bwMode="auto">
        <a:xfrm>
          <a:off x="8696325" y="1323975"/>
          <a:ext cx="447675" cy="762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26</xdr:col>
      <xdr:colOff>0</xdr:colOff>
      <xdr:row>4</xdr:row>
      <xdr:rowOff>104775</xdr:rowOff>
    </xdr:from>
    <xdr:to>
      <xdr:col>40</xdr:col>
      <xdr:colOff>76200</xdr:colOff>
      <xdr:row>9</xdr:row>
      <xdr:rowOff>0</xdr:rowOff>
    </xdr:to>
    <xdr:grpSp>
      <xdr:nvGrpSpPr>
        <xdr:cNvPr id="535100" name="Group 94">
          <a:extLst>
            <a:ext uri="{FF2B5EF4-FFF2-40B4-BE49-F238E27FC236}">
              <a16:creationId xmlns:a16="http://schemas.microsoft.com/office/drawing/2014/main" id="{3E96AA0E-887F-4FBF-984B-2C964ACCEF9C}"/>
            </a:ext>
          </a:extLst>
        </xdr:cNvPr>
        <xdr:cNvGrpSpPr>
          <a:grpSpLocks/>
        </xdr:cNvGrpSpPr>
      </xdr:nvGrpSpPr>
      <xdr:grpSpPr bwMode="auto">
        <a:xfrm>
          <a:off x="2928730" y="694497"/>
          <a:ext cx="1653209" cy="557833"/>
          <a:chOff x="121" y="32"/>
          <a:chExt cx="220" cy="68"/>
        </a:xfrm>
      </xdr:grpSpPr>
      <xdr:sp macro="" textlink="">
        <xdr:nvSpPr>
          <xdr:cNvPr id="535143" name="Line 95">
            <a:extLst>
              <a:ext uri="{FF2B5EF4-FFF2-40B4-BE49-F238E27FC236}">
                <a16:creationId xmlns:a16="http://schemas.microsoft.com/office/drawing/2014/main" id="{4DBC4D68-44D8-480B-A5B5-43FDC8D58B7B}"/>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35144" name="Rectangle 96" descr="40%">
            <a:extLst>
              <a:ext uri="{FF2B5EF4-FFF2-40B4-BE49-F238E27FC236}">
                <a16:creationId xmlns:a16="http://schemas.microsoft.com/office/drawing/2014/main" id="{D75130D2-23D0-4D5A-9C3F-7176ED453533}"/>
              </a:ext>
            </a:extLst>
          </xdr:cNvPr>
          <xdr:cNvSpPr>
            <a:spLocks noChangeArrowheads="1"/>
          </xdr:cNvSpPr>
        </xdr:nvSpPr>
        <xdr:spPr bwMode="auto">
          <a:xfrm>
            <a:off x="121" y="69"/>
            <a:ext cx="29" cy="31"/>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sp macro="" textlink="">
        <xdr:nvSpPr>
          <xdr:cNvPr id="535145" name="Rectangle 97" descr="40%">
            <a:extLst>
              <a:ext uri="{FF2B5EF4-FFF2-40B4-BE49-F238E27FC236}">
                <a16:creationId xmlns:a16="http://schemas.microsoft.com/office/drawing/2014/main" id="{982A53DF-CCA9-4CA4-B258-3EB8ADC9F5C0}"/>
              </a:ext>
            </a:extLst>
          </xdr:cNvPr>
          <xdr:cNvSpPr>
            <a:spLocks noChangeArrowheads="1"/>
          </xdr:cNvSpPr>
        </xdr:nvSpPr>
        <xdr:spPr bwMode="auto">
          <a:xfrm>
            <a:off x="271" y="68"/>
            <a:ext cx="30" cy="32"/>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sp macro="" textlink="">
        <xdr:nvSpPr>
          <xdr:cNvPr id="535146" name="Line 98">
            <a:extLst>
              <a:ext uri="{FF2B5EF4-FFF2-40B4-BE49-F238E27FC236}">
                <a16:creationId xmlns:a16="http://schemas.microsoft.com/office/drawing/2014/main" id="{0F5A66EB-635C-4F1C-A048-81FD5623660E}"/>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535147" name="Group 99">
            <a:extLst>
              <a:ext uri="{FF2B5EF4-FFF2-40B4-BE49-F238E27FC236}">
                <a16:creationId xmlns:a16="http://schemas.microsoft.com/office/drawing/2014/main" id="{1BB54EEB-CC80-4F85-8B62-655AE2E4F95E}"/>
              </a:ext>
            </a:extLst>
          </xdr:cNvPr>
          <xdr:cNvGrpSpPr>
            <a:grpSpLocks/>
          </xdr:cNvGrpSpPr>
        </xdr:nvGrpSpPr>
        <xdr:grpSpPr bwMode="auto">
          <a:xfrm>
            <a:off x="266" y="33"/>
            <a:ext cx="75" cy="37"/>
            <a:chOff x="193" y="31"/>
            <a:chExt cx="80" cy="33"/>
          </a:xfrm>
        </xdr:grpSpPr>
        <xdr:sp macro="" textlink="">
          <xdr:nvSpPr>
            <xdr:cNvPr id="535148" name="Line 100">
              <a:extLst>
                <a:ext uri="{FF2B5EF4-FFF2-40B4-BE49-F238E27FC236}">
                  <a16:creationId xmlns:a16="http://schemas.microsoft.com/office/drawing/2014/main" id="{13FF6FEC-B5F6-4E61-A434-72E8D3CC7B8F}"/>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Oval 101">
              <a:extLst>
                <a:ext uri="{FF2B5EF4-FFF2-40B4-BE49-F238E27FC236}">
                  <a16:creationId xmlns:a16="http://schemas.microsoft.com/office/drawing/2014/main" id="{F24C1CC6-377F-4D6A-B510-87FE9EAF90B1}"/>
                </a:ext>
              </a:extLst>
            </xdr:cNvPr>
            <xdr:cNvSpPr>
              <a:spLocks noChangeArrowheads="1"/>
            </xdr:cNvSpPr>
          </xdr:nvSpPr>
          <xdr:spPr bwMode="auto">
            <a:xfrm>
              <a:off x="242" y="31"/>
              <a:ext cx="31" cy="28"/>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27</xdr:col>
      <xdr:colOff>104775</xdr:colOff>
      <xdr:row>8</xdr:row>
      <xdr:rowOff>0</xdr:rowOff>
    </xdr:from>
    <xdr:to>
      <xdr:col>27</xdr:col>
      <xdr:colOff>104775</xdr:colOff>
      <xdr:row>15</xdr:row>
      <xdr:rowOff>0</xdr:rowOff>
    </xdr:to>
    <xdr:sp macro="" textlink="">
      <xdr:nvSpPr>
        <xdr:cNvPr id="535101" name="Line 103">
          <a:extLst>
            <a:ext uri="{FF2B5EF4-FFF2-40B4-BE49-F238E27FC236}">
              <a16:creationId xmlns:a16="http://schemas.microsoft.com/office/drawing/2014/main" id="{505715B0-8DBA-4465-8721-F240BE4E45CA}"/>
            </a:ext>
          </a:extLst>
        </xdr:cNvPr>
        <xdr:cNvSpPr>
          <a:spLocks noChangeShapeType="1"/>
        </xdr:cNvSpPr>
      </xdr:nvSpPr>
      <xdr:spPr bwMode="auto">
        <a:xfrm>
          <a:off x="3190875" y="1047750"/>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95250</xdr:colOff>
      <xdr:row>15</xdr:row>
      <xdr:rowOff>0</xdr:rowOff>
    </xdr:from>
    <xdr:to>
      <xdr:col>31</xdr:col>
      <xdr:colOff>0</xdr:colOff>
      <xdr:row>15</xdr:row>
      <xdr:rowOff>0</xdr:rowOff>
    </xdr:to>
    <xdr:sp macro="" textlink="">
      <xdr:nvSpPr>
        <xdr:cNvPr id="535102" name="Line 104">
          <a:extLst>
            <a:ext uri="{FF2B5EF4-FFF2-40B4-BE49-F238E27FC236}">
              <a16:creationId xmlns:a16="http://schemas.microsoft.com/office/drawing/2014/main" id="{45CC6FFB-3FC2-4742-8D83-936E5D753699}"/>
            </a:ext>
          </a:extLst>
        </xdr:cNvPr>
        <xdr:cNvSpPr>
          <a:spLocks noChangeShapeType="1"/>
        </xdr:cNvSpPr>
      </xdr:nvSpPr>
      <xdr:spPr bwMode="auto">
        <a:xfrm>
          <a:off x="3181350" y="1914525"/>
          <a:ext cx="3619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95250</xdr:colOff>
      <xdr:row>8</xdr:row>
      <xdr:rowOff>0</xdr:rowOff>
    </xdr:from>
    <xdr:to>
      <xdr:col>35</xdr:col>
      <xdr:colOff>95250</xdr:colOff>
      <xdr:row>8</xdr:row>
      <xdr:rowOff>0</xdr:rowOff>
    </xdr:to>
    <xdr:sp macro="" textlink="">
      <xdr:nvSpPr>
        <xdr:cNvPr id="535103" name="Line 105">
          <a:extLst>
            <a:ext uri="{FF2B5EF4-FFF2-40B4-BE49-F238E27FC236}">
              <a16:creationId xmlns:a16="http://schemas.microsoft.com/office/drawing/2014/main" id="{2168759D-EE9D-41A6-8F99-0ECF25135A88}"/>
            </a:ext>
          </a:extLst>
        </xdr:cNvPr>
        <xdr:cNvSpPr>
          <a:spLocks noChangeShapeType="1"/>
        </xdr:cNvSpPr>
      </xdr:nvSpPr>
      <xdr:spPr bwMode="auto">
        <a:xfrm flipV="1">
          <a:off x="3181350" y="1047750"/>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104775</xdr:colOff>
      <xdr:row>8</xdr:row>
      <xdr:rowOff>9525</xdr:rowOff>
    </xdr:from>
    <xdr:to>
      <xdr:col>35</xdr:col>
      <xdr:colOff>104775</xdr:colOff>
      <xdr:row>15</xdr:row>
      <xdr:rowOff>9525</xdr:rowOff>
    </xdr:to>
    <xdr:sp macro="" textlink="">
      <xdr:nvSpPr>
        <xdr:cNvPr id="535104" name="Line 106">
          <a:extLst>
            <a:ext uri="{FF2B5EF4-FFF2-40B4-BE49-F238E27FC236}">
              <a16:creationId xmlns:a16="http://schemas.microsoft.com/office/drawing/2014/main" id="{63AE1C19-1C45-4881-AAD8-CBFEF7145902}"/>
            </a:ext>
          </a:extLst>
        </xdr:cNvPr>
        <xdr:cNvSpPr>
          <a:spLocks noChangeShapeType="1"/>
        </xdr:cNvSpPr>
      </xdr:nvSpPr>
      <xdr:spPr bwMode="auto">
        <a:xfrm>
          <a:off x="4105275" y="1057275"/>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15</xdr:row>
      <xdr:rowOff>0</xdr:rowOff>
    </xdr:from>
    <xdr:to>
      <xdr:col>35</xdr:col>
      <xdr:colOff>104775</xdr:colOff>
      <xdr:row>15</xdr:row>
      <xdr:rowOff>0</xdr:rowOff>
    </xdr:to>
    <xdr:sp macro="" textlink="">
      <xdr:nvSpPr>
        <xdr:cNvPr id="535105" name="Line 107">
          <a:extLst>
            <a:ext uri="{FF2B5EF4-FFF2-40B4-BE49-F238E27FC236}">
              <a16:creationId xmlns:a16="http://schemas.microsoft.com/office/drawing/2014/main" id="{EF346F1E-56E1-40B0-8C26-1A082607CB43}"/>
            </a:ext>
          </a:extLst>
        </xdr:cNvPr>
        <xdr:cNvSpPr>
          <a:spLocks noChangeShapeType="1"/>
        </xdr:cNvSpPr>
      </xdr:nvSpPr>
      <xdr:spPr bwMode="auto">
        <a:xfrm>
          <a:off x="3781425" y="1914525"/>
          <a:ext cx="323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7</xdr:row>
      <xdr:rowOff>9525</xdr:rowOff>
    </xdr:from>
    <xdr:to>
      <xdr:col>24</xdr:col>
      <xdr:colOff>95250</xdr:colOff>
      <xdr:row>15</xdr:row>
      <xdr:rowOff>9525</xdr:rowOff>
    </xdr:to>
    <xdr:sp macro="" textlink="">
      <xdr:nvSpPr>
        <xdr:cNvPr id="535106" name="Line 109">
          <a:extLst>
            <a:ext uri="{FF2B5EF4-FFF2-40B4-BE49-F238E27FC236}">
              <a16:creationId xmlns:a16="http://schemas.microsoft.com/office/drawing/2014/main" id="{3C0119FC-6907-408D-B0FF-9F7CC4770636}"/>
            </a:ext>
          </a:extLst>
        </xdr:cNvPr>
        <xdr:cNvSpPr>
          <a:spLocks noChangeShapeType="1"/>
        </xdr:cNvSpPr>
      </xdr:nvSpPr>
      <xdr:spPr bwMode="auto">
        <a:xfrm>
          <a:off x="2838450" y="933450"/>
          <a:ext cx="0" cy="9906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15</xdr:row>
      <xdr:rowOff>0</xdr:rowOff>
    </xdr:from>
    <xdr:to>
      <xdr:col>25</xdr:col>
      <xdr:colOff>95250</xdr:colOff>
      <xdr:row>15</xdr:row>
      <xdr:rowOff>0</xdr:rowOff>
    </xdr:to>
    <xdr:sp macro="" textlink="">
      <xdr:nvSpPr>
        <xdr:cNvPr id="535107" name="Line 110">
          <a:extLst>
            <a:ext uri="{FF2B5EF4-FFF2-40B4-BE49-F238E27FC236}">
              <a16:creationId xmlns:a16="http://schemas.microsoft.com/office/drawing/2014/main" id="{9740CC99-31F4-4984-BD35-CD49C9A6B237}"/>
            </a:ext>
          </a:extLst>
        </xdr:cNvPr>
        <xdr:cNvSpPr>
          <a:spLocks noChangeShapeType="1"/>
        </xdr:cNvSpPr>
      </xdr:nvSpPr>
      <xdr:spPr bwMode="auto">
        <a:xfrm>
          <a:off x="2724150" y="19145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8</xdr:row>
      <xdr:rowOff>95250</xdr:rowOff>
    </xdr:from>
    <xdr:to>
      <xdr:col>27</xdr:col>
      <xdr:colOff>95250</xdr:colOff>
      <xdr:row>9</xdr:row>
      <xdr:rowOff>104775</xdr:rowOff>
    </xdr:to>
    <xdr:sp macro="" textlink="">
      <xdr:nvSpPr>
        <xdr:cNvPr id="535108" name="Line 111">
          <a:extLst>
            <a:ext uri="{FF2B5EF4-FFF2-40B4-BE49-F238E27FC236}">
              <a16:creationId xmlns:a16="http://schemas.microsoft.com/office/drawing/2014/main" id="{30AD7C77-F375-4DB2-937C-829772162222}"/>
            </a:ext>
          </a:extLst>
        </xdr:cNvPr>
        <xdr:cNvSpPr>
          <a:spLocks noChangeShapeType="1"/>
        </xdr:cNvSpPr>
      </xdr:nvSpPr>
      <xdr:spPr bwMode="auto">
        <a:xfrm flipH="1" flipV="1">
          <a:off x="2571750" y="1143000"/>
          <a:ext cx="60960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xdr:colOff>
      <xdr:row>7</xdr:row>
      <xdr:rowOff>112395</xdr:rowOff>
    </xdr:from>
    <xdr:to>
      <xdr:col>22</xdr:col>
      <xdr:colOff>57150</xdr:colOff>
      <xdr:row>9</xdr:row>
      <xdr:rowOff>110663</xdr:rowOff>
    </xdr:to>
    <xdr:sp macro="" textlink="">
      <xdr:nvSpPr>
        <xdr:cNvPr id="60" name="Oval 112">
          <a:extLst>
            <a:ext uri="{FF2B5EF4-FFF2-40B4-BE49-F238E27FC236}">
              <a16:creationId xmlns:a16="http://schemas.microsoft.com/office/drawing/2014/main" id="{D04CF7E4-634E-41D8-90BE-94E5BC8DA215}"/>
            </a:ext>
          </a:extLst>
        </xdr:cNvPr>
        <xdr:cNvSpPr>
          <a:spLocks noChangeArrowheads="1"/>
        </xdr:cNvSpPr>
      </xdr:nvSpPr>
      <xdr:spPr bwMode="auto">
        <a:xfrm>
          <a:off x="2343150" y="10287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clientData/>
  </xdr:twoCellAnchor>
  <xdr:twoCellAnchor>
    <xdr:from>
      <xdr:col>23</xdr:col>
      <xdr:colOff>9525</xdr:colOff>
      <xdr:row>4</xdr:row>
      <xdr:rowOff>9525</xdr:rowOff>
    </xdr:from>
    <xdr:to>
      <xdr:col>32</xdr:col>
      <xdr:colOff>0</xdr:colOff>
      <xdr:row>9</xdr:row>
      <xdr:rowOff>47625</xdr:rowOff>
    </xdr:to>
    <xdr:grpSp>
      <xdr:nvGrpSpPr>
        <xdr:cNvPr id="535110" name="Group 113">
          <a:extLst>
            <a:ext uri="{FF2B5EF4-FFF2-40B4-BE49-F238E27FC236}">
              <a16:creationId xmlns:a16="http://schemas.microsoft.com/office/drawing/2014/main" id="{BE01A57B-5C5A-4678-A2B0-9A8B330F92B6}"/>
            </a:ext>
          </a:extLst>
        </xdr:cNvPr>
        <xdr:cNvGrpSpPr>
          <a:grpSpLocks/>
        </xdr:cNvGrpSpPr>
      </xdr:nvGrpSpPr>
      <xdr:grpSpPr bwMode="auto">
        <a:xfrm>
          <a:off x="2600325" y="599247"/>
          <a:ext cx="1004266" cy="700708"/>
          <a:chOff x="510" y="177"/>
          <a:chExt cx="134" cy="90"/>
        </a:xfrm>
      </xdr:grpSpPr>
      <xdr:sp macro="" textlink="">
        <xdr:nvSpPr>
          <xdr:cNvPr id="535138" name="Line 114">
            <a:extLst>
              <a:ext uri="{FF2B5EF4-FFF2-40B4-BE49-F238E27FC236}">
                <a16:creationId xmlns:a16="http://schemas.microsoft.com/office/drawing/2014/main" id="{581423CB-7DE8-4FE4-9E0B-5FDD79226031}"/>
              </a:ext>
            </a:extLst>
          </xdr:cNvPr>
          <xdr:cNvSpPr>
            <a:spLocks noChangeShapeType="1"/>
          </xdr:cNvSpPr>
        </xdr:nvSpPr>
        <xdr:spPr bwMode="auto">
          <a:xfrm flipH="1" flipV="1">
            <a:off x="533" y="208"/>
            <a:ext cx="101" cy="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 name="Oval 115">
            <a:extLst>
              <a:ext uri="{FF2B5EF4-FFF2-40B4-BE49-F238E27FC236}">
                <a16:creationId xmlns:a16="http://schemas.microsoft.com/office/drawing/2014/main" id="{C7093FBC-EBB7-4957-8942-46382139F66B}"/>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535140" name="Line 116">
            <a:extLst>
              <a:ext uri="{FF2B5EF4-FFF2-40B4-BE49-F238E27FC236}">
                <a16:creationId xmlns:a16="http://schemas.microsoft.com/office/drawing/2014/main" id="{B2FA9905-C318-4AA6-B3B4-77344609E339}"/>
              </a:ext>
            </a:extLst>
          </xdr:cNvPr>
          <xdr:cNvSpPr>
            <a:spLocks noChangeShapeType="1"/>
          </xdr:cNvSpPr>
        </xdr:nvSpPr>
        <xdr:spPr bwMode="auto">
          <a:xfrm flipV="1">
            <a:off x="625" y="261"/>
            <a:ext cx="19"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5141" name="Line 117">
            <a:extLst>
              <a:ext uri="{FF2B5EF4-FFF2-40B4-BE49-F238E27FC236}">
                <a16:creationId xmlns:a16="http://schemas.microsoft.com/office/drawing/2014/main" id="{BF9BA623-05BF-46B2-A356-CB64C0892FEE}"/>
              </a:ext>
            </a:extLst>
          </xdr:cNvPr>
          <xdr:cNvSpPr>
            <a:spLocks noChangeShapeType="1"/>
          </xdr:cNvSpPr>
        </xdr:nvSpPr>
        <xdr:spPr bwMode="auto">
          <a:xfrm>
            <a:off x="625" y="262"/>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5142" name="Line 118">
            <a:extLst>
              <a:ext uri="{FF2B5EF4-FFF2-40B4-BE49-F238E27FC236}">
                <a16:creationId xmlns:a16="http://schemas.microsoft.com/office/drawing/2014/main" id="{15E0816A-C5B9-4342-BCFA-A85C9D59263A}"/>
              </a:ext>
            </a:extLst>
          </xdr:cNvPr>
          <xdr:cNvSpPr>
            <a:spLocks noChangeShapeType="1"/>
          </xdr:cNvSpPr>
        </xdr:nvSpPr>
        <xdr:spPr bwMode="auto">
          <a:xfrm>
            <a:off x="643" y="261"/>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32</xdr:col>
      <xdr:colOff>38100</xdr:colOff>
      <xdr:row>25</xdr:row>
      <xdr:rowOff>9525</xdr:rowOff>
    </xdr:from>
    <xdr:to>
      <xdr:col>32</xdr:col>
      <xdr:colOff>38100</xdr:colOff>
      <xdr:row>33</xdr:row>
      <xdr:rowOff>123825</xdr:rowOff>
    </xdr:to>
    <xdr:sp macro="" textlink="">
      <xdr:nvSpPr>
        <xdr:cNvPr id="535111" name="Line 7">
          <a:extLst>
            <a:ext uri="{FF2B5EF4-FFF2-40B4-BE49-F238E27FC236}">
              <a16:creationId xmlns:a16="http://schemas.microsoft.com/office/drawing/2014/main" id="{4AAA14C5-8AC7-4908-B4D4-EE604E831EDD}"/>
            </a:ext>
          </a:extLst>
        </xdr:cNvPr>
        <xdr:cNvSpPr>
          <a:spLocks noChangeShapeType="1"/>
        </xdr:cNvSpPr>
      </xdr:nvSpPr>
      <xdr:spPr bwMode="auto">
        <a:xfrm flipH="1">
          <a:off x="3695700" y="3162300"/>
          <a:ext cx="0" cy="11049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114300</xdr:colOff>
      <xdr:row>25</xdr:row>
      <xdr:rowOff>9525</xdr:rowOff>
    </xdr:from>
    <xdr:to>
      <xdr:col>33</xdr:col>
      <xdr:colOff>9525</xdr:colOff>
      <xdr:row>33</xdr:row>
      <xdr:rowOff>123825</xdr:rowOff>
    </xdr:to>
    <xdr:sp macro="" textlink="">
      <xdr:nvSpPr>
        <xdr:cNvPr id="535112" name="Line 8">
          <a:extLst>
            <a:ext uri="{FF2B5EF4-FFF2-40B4-BE49-F238E27FC236}">
              <a16:creationId xmlns:a16="http://schemas.microsoft.com/office/drawing/2014/main" id="{D9A4AEF0-0AF1-4B33-A0E4-BFB38A524D96}"/>
            </a:ext>
          </a:extLst>
        </xdr:cNvPr>
        <xdr:cNvSpPr>
          <a:spLocks noChangeShapeType="1"/>
        </xdr:cNvSpPr>
      </xdr:nvSpPr>
      <xdr:spPr bwMode="auto">
        <a:xfrm>
          <a:off x="3771900" y="3162300"/>
          <a:ext cx="9525" cy="11049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19050</xdr:colOff>
      <xdr:row>9</xdr:row>
      <xdr:rowOff>0</xdr:rowOff>
    </xdr:from>
    <xdr:to>
      <xdr:col>32</xdr:col>
      <xdr:colOff>28575</xdr:colOff>
      <xdr:row>25</xdr:row>
      <xdr:rowOff>0</xdr:rowOff>
    </xdr:to>
    <xdr:sp macro="" textlink="">
      <xdr:nvSpPr>
        <xdr:cNvPr id="535113" name="Line 30">
          <a:extLst>
            <a:ext uri="{FF2B5EF4-FFF2-40B4-BE49-F238E27FC236}">
              <a16:creationId xmlns:a16="http://schemas.microsoft.com/office/drawing/2014/main" id="{F2B61C61-EA69-4E9C-9BFF-BB6456928F95}"/>
            </a:ext>
          </a:extLst>
        </xdr:cNvPr>
        <xdr:cNvSpPr>
          <a:spLocks noChangeShapeType="1"/>
        </xdr:cNvSpPr>
      </xdr:nvSpPr>
      <xdr:spPr bwMode="auto">
        <a:xfrm>
          <a:off x="3676650" y="1171575"/>
          <a:ext cx="9525"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9</xdr:row>
      <xdr:rowOff>0</xdr:rowOff>
    </xdr:from>
    <xdr:to>
      <xdr:col>33</xdr:col>
      <xdr:colOff>0</xdr:colOff>
      <xdr:row>24</xdr:row>
      <xdr:rowOff>123825</xdr:rowOff>
    </xdr:to>
    <xdr:sp macro="" textlink="">
      <xdr:nvSpPr>
        <xdr:cNvPr id="535114" name="Line 31">
          <a:extLst>
            <a:ext uri="{FF2B5EF4-FFF2-40B4-BE49-F238E27FC236}">
              <a16:creationId xmlns:a16="http://schemas.microsoft.com/office/drawing/2014/main" id="{AFBADBBB-35A7-48C7-8412-23AB837EE68D}"/>
            </a:ext>
          </a:extLst>
        </xdr:cNvPr>
        <xdr:cNvSpPr>
          <a:spLocks noChangeShapeType="1"/>
        </xdr:cNvSpPr>
      </xdr:nvSpPr>
      <xdr:spPr bwMode="auto">
        <a:xfrm>
          <a:off x="3762375" y="1171575"/>
          <a:ext cx="9525"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104775</xdr:colOff>
      <xdr:row>9</xdr:row>
      <xdr:rowOff>0</xdr:rowOff>
    </xdr:from>
    <xdr:to>
      <xdr:col>33</xdr:col>
      <xdr:colOff>19050</xdr:colOff>
      <xdr:row>9</xdr:row>
      <xdr:rowOff>47625</xdr:rowOff>
    </xdr:to>
    <xdr:grpSp>
      <xdr:nvGrpSpPr>
        <xdr:cNvPr id="535115" name="Group 113">
          <a:extLst>
            <a:ext uri="{FF2B5EF4-FFF2-40B4-BE49-F238E27FC236}">
              <a16:creationId xmlns:a16="http://schemas.microsoft.com/office/drawing/2014/main" id="{95126548-F166-4361-8B85-C2FA89FA0788}"/>
            </a:ext>
          </a:extLst>
        </xdr:cNvPr>
        <xdr:cNvGrpSpPr>
          <a:grpSpLocks/>
        </xdr:cNvGrpSpPr>
      </xdr:nvGrpSpPr>
      <xdr:grpSpPr bwMode="auto">
        <a:xfrm>
          <a:off x="3596723" y="1252330"/>
          <a:ext cx="139562" cy="47625"/>
          <a:chOff x="625" y="261"/>
          <a:chExt cx="19" cy="6"/>
        </a:xfrm>
      </xdr:grpSpPr>
      <xdr:sp macro="" textlink="">
        <xdr:nvSpPr>
          <xdr:cNvPr id="535135" name="Line 116">
            <a:extLst>
              <a:ext uri="{FF2B5EF4-FFF2-40B4-BE49-F238E27FC236}">
                <a16:creationId xmlns:a16="http://schemas.microsoft.com/office/drawing/2014/main" id="{0A7B0087-2796-48F4-BA26-136D340A0171}"/>
              </a:ext>
            </a:extLst>
          </xdr:cNvPr>
          <xdr:cNvSpPr>
            <a:spLocks noChangeShapeType="1"/>
          </xdr:cNvSpPr>
        </xdr:nvSpPr>
        <xdr:spPr bwMode="auto">
          <a:xfrm flipV="1">
            <a:off x="625" y="261"/>
            <a:ext cx="19"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5136" name="Line 117">
            <a:extLst>
              <a:ext uri="{FF2B5EF4-FFF2-40B4-BE49-F238E27FC236}">
                <a16:creationId xmlns:a16="http://schemas.microsoft.com/office/drawing/2014/main" id="{74BF40EF-116E-49AB-A08E-8A9A447FB0A1}"/>
              </a:ext>
            </a:extLst>
          </xdr:cNvPr>
          <xdr:cNvSpPr>
            <a:spLocks noChangeShapeType="1"/>
          </xdr:cNvSpPr>
        </xdr:nvSpPr>
        <xdr:spPr bwMode="auto">
          <a:xfrm>
            <a:off x="625" y="262"/>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5137" name="Line 118">
            <a:extLst>
              <a:ext uri="{FF2B5EF4-FFF2-40B4-BE49-F238E27FC236}">
                <a16:creationId xmlns:a16="http://schemas.microsoft.com/office/drawing/2014/main" id="{C03B0F65-5723-421C-B26C-AB7C302B4E84}"/>
              </a:ext>
            </a:extLst>
          </xdr:cNvPr>
          <xdr:cNvSpPr>
            <a:spLocks noChangeShapeType="1"/>
          </xdr:cNvSpPr>
        </xdr:nvSpPr>
        <xdr:spPr bwMode="auto">
          <a:xfrm>
            <a:off x="643" y="261"/>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110291</xdr:colOff>
      <xdr:row>15</xdr:row>
      <xdr:rowOff>10773</xdr:rowOff>
    </xdr:from>
    <xdr:to>
      <xdr:col>30</xdr:col>
      <xdr:colOff>2</xdr:colOff>
      <xdr:row>48</xdr:row>
      <xdr:rowOff>1263</xdr:rowOff>
    </xdr:to>
    <xdr:cxnSp macro="">
      <xdr:nvCxnSpPr>
        <xdr:cNvPr id="75" name="Straight Connector 74">
          <a:extLst>
            <a:ext uri="{FF2B5EF4-FFF2-40B4-BE49-F238E27FC236}">
              <a16:creationId xmlns:a16="http://schemas.microsoft.com/office/drawing/2014/main" id="{202A7EF9-BE6F-471B-86C6-9B927FD60471}"/>
            </a:ext>
          </a:extLst>
        </xdr:cNvPr>
        <xdr:cNvCxnSpPr/>
      </xdr:nvCxnSpPr>
      <xdr:spPr>
        <a:xfrm rot="5400000">
          <a:off x="1383882" y="3952119"/>
          <a:ext cx="4086229" cy="40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113632</xdr:colOff>
      <xdr:row>47</xdr:row>
      <xdr:rowOff>125329</xdr:rowOff>
    </xdr:from>
    <xdr:to>
      <xdr:col>34</xdr:col>
      <xdr:colOff>10027</xdr:colOff>
      <xdr:row>47</xdr:row>
      <xdr:rowOff>125329</xdr:rowOff>
    </xdr:to>
    <xdr:cxnSp macro="">
      <xdr:nvCxnSpPr>
        <xdr:cNvPr id="76" name="Straight Connector 75">
          <a:extLst>
            <a:ext uri="{FF2B5EF4-FFF2-40B4-BE49-F238E27FC236}">
              <a16:creationId xmlns:a16="http://schemas.microsoft.com/office/drawing/2014/main" id="{2CBD0656-1F93-4769-B8FD-739929B08BD4}"/>
            </a:ext>
          </a:extLst>
        </xdr:cNvPr>
        <xdr:cNvCxnSpPr/>
      </xdr:nvCxnSpPr>
      <xdr:spPr>
        <a:xfrm rot="16200000" flipH="1">
          <a:off x="3662280" y="5768306"/>
          <a:ext cx="0" cy="4678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10027</xdr:colOff>
      <xdr:row>15</xdr:row>
      <xdr:rowOff>5013</xdr:rowOff>
    </xdr:from>
    <xdr:to>
      <xdr:col>34</xdr:col>
      <xdr:colOff>20053</xdr:colOff>
      <xdr:row>48</xdr:row>
      <xdr:rowOff>24088</xdr:rowOff>
    </xdr:to>
    <xdr:cxnSp macro="">
      <xdr:nvCxnSpPr>
        <xdr:cNvPr id="77" name="Straight Connector 76">
          <a:extLst>
            <a:ext uri="{FF2B5EF4-FFF2-40B4-BE49-F238E27FC236}">
              <a16:creationId xmlns:a16="http://schemas.microsoft.com/office/drawing/2014/main" id="{F2792DE9-F3EA-4B3F-BF49-78748FE3FDD0}"/>
            </a:ext>
          </a:extLst>
        </xdr:cNvPr>
        <xdr:cNvCxnSpPr/>
      </xdr:nvCxnSpPr>
      <xdr:spPr>
        <a:xfrm rot="5400000">
          <a:off x="1858127" y="3957638"/>
          <a:ext cx="4086226" cy="100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104775</xdr:colOff>
      <xdr:row>38</xdr:row>
      <xdr:rowOff>123825</xdr:rowOff>
    </xdr:from>
    <xdr:to>
      <xdr:col>25</xdr:col>
      <xdr:colOff>104775</xdr:colOff>
      <xdr:row>38</xdr:row>
      <xdr:rowOff>123825</xdr:rowOff>
    </xdr:to>
    <xdr:sp macro="" textlink="">
      <xdr:nvSpPr>
        <xdr:cNvPr id="535119" name="Line 50">
          <a:extLst>
            <a:ext uri="{FF2B5EF4-FFF2-40B4-BE49-F238E27FC236}">
              <a16:creationId xmlns:a16="http://schemas.microsoft.com/office/drawing/2014/main" id="{60CFBC60-A598-4D96-937F-CA59FB0CF208}"/>
            </a:ext>
          </a:extLst>
        </xdr:cNvPr>
        <xdr:cNvSpPr>
          <a:spLocks noChangeShapeType="1"/>
        </xdr:cNvSpPr>
      </xdr:nvSpPr>
      <xdr:spPr bwMode="auto">
        <a:xfrm>
          <a:off x="2733675" y="48863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33</xdr:row>
      <xdr:rowOff>123825</xdr:rowOff>
    </xdr:from>
    <xdr:to>
      <xdr:col>24</xdr:col>
      <xdr:colOff>114300</xdr:colOff>
      <xdr:row>38</xdr:row>
      <xdr:rowOff>123825</xdr:rowOff>
    </xdr:to>
    <xdr:sp macro="" textlink="">
      <xdr:nvSpPr>
        <xdr:cNvPr id="535120" name="Line 52">
          <a:extLst>
            <a:ext uri="{FF2B5EF4-FFF2-40B4-BE49-F238E27FC236}">
              <a16:creationId xmlns:a16="http://schemas.microsoft.com/office/drawing/2014/main" id="{CBEDB2E5-30B8-4F0E-8332-4B10489B6980}"/>
            </a:ext>
          </a:extLst>
        </xdr:cNvPr>
        <xdr:cNvSpPr>
          <a:spLocks noChangeShapeType="1"/>
        </xdr:cNvSpPr>
      </xdr:nvSpPr>
      <xdr:spPr bwMode="auto">
        <a:xfrm>
          <a:off x="2857500" y="4267200"/>
          <a:ext cx="0" cy="619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34</xdr:row>
      <xdr:rowOff>9525</xdr:rowOff>
    </xdr:from>
    <xdr:to>
      <xdr:col>26</xdr:col>
      <xdr:colOff>0</xdr:colOff>
      <xdr:row>34</xdr:row>
      <xdr:rowOff>9525</xdr:rowOff>
    </xdr:to>
    <xdr:sp macro="" textlink="">
      <xdr:nvSpPr>
        <xdr:cNvPr id="535121" name="Line 66">
          <a:extLst>
            <a:ext uri="{FF2B5EF4-FFF2-40B4-BE49-F238E27FC236}">
              <a16:creationId xmlns:a16="http://schemas.microsoft.com/office/drawing/2014/main" id="{DE11103C-BC7A-49E0-98D7-78C10A54AFBD}"/>
            </a:ext>
          </a:extLst>
        </xdr:cNvPr>
        <xdr:cNvSpPr>
          <a:spLocks noChangeShapeType="1"/>
        </xdr:cNvSpPr>
      </xdr:nvSpPr>
      <xdr:spPr bwMode="auto">
        <a:xfrm>
          <a:off x="2724150" y="42767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24</xdr:row>
      <xdr:rowOff>114300</xdr:rowOff>
    </xdr:from>
    <xdr:to>
      <xdr:col>24</xdr:col>
      <xdr:colOff>114300</xdr:colOff>
      <xdr:row>34</xdr:row>
      <xdr:rowOff>0</xdr:rowOff>
    </xdr:to>
    <xdr:sp macro="" textlink="">
      <xdr:nvSpPr>
        <xdr:cNvPr id="535122" name="Line 53">
          <a:extLst>
            <a:ext uri="{FF2B5EF4-FFF2-40B4-BE49-F238E27FC236}">
              <a16:creationId xmlns:a16="http://schemas.microsoft.com/office/drawing/2014/main" id="{D60CAA4F-063A-4E50-9917-1CFCDE3E7C04}"/>
            </a:ext>
          </a:extLst>
        </xdr:cNvPr>
        <xdr:cNvSpPr>
          <a:spLocks noChangeShapeType="1"/>
        </xdr:cNvSpPr>
      </xdr:nvSpPr>
      <xdr:spPr bwMode="auto">
        <a:xfrm flipH="1">
          <a:off x="2857500" y="3143250"/>
          <a:ext cx="0" cy="11239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76200</xdr:colOff>
      <xdr:row>11</xdr:row>
      <xdr:rowOff>47625</xdr:rowOff>
    </xdr:from>
    <xdr:to>
      <xdr:col>43</xdr:col>
      <xdr:colOff>114300</xdr:colOff>
      <xdr:row>11</xdr:row>
      <xdr:rowOff>47625</xdr:rowOff>
    </xdr:to>
    <xdr:sp macro="" textlink="">
      <xdr:nvSpPr>
        <xdr:cNvPr id="535123" name="Line 29">
          <a:extLst>
            <a:ext uri="{FF2B5EF4-FFF2-40B4-BE49-F238E27FC236}">
              <a16:creationId xmlns:a16="http://schemas.microsoft.com/office/drawing/2014/main" id="{FE079FA3-0538-4823-ADD9-4578659D1550}"/>
            </a:ext>
          </a:extLst>
        </xdr:cNvPr>
        <xdr:cNvSpPr>
          <a:spLocks noChangeShapeType="1"/>
        </xdr:cNvSpPr>
      </xdr:nvSpPr>
      <xdr:spPr bwMode="auto">
        <a:xfrm>
          <a:off x="3619500" y="1466850"/>
          <a:ext cx="14097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104775</xdr:colOff>
      <xdr:row>44</xdr:row>
      <xdr:rowOff>47625</xdr:rowOff>
    </xdr:from>
    <xdr:to>
      <xdr:col>40</xdr:col>
      <xdr:colOff>76200</xdr:colOff>
      <xdr:row>45</xdr:row>
      <xdr:rowOff>104775</xdr:rowOff>
    </xdr:to>
    <xdr:sp macro="" textlink="">
      <xdr:nvSpPr>
        <xdr:cNvPr id="535124" name="Line 47">
          <a:extLst>
            <a:ext uri="{FF2B5EF4-FFF2-40B4-BE49-F238E27FC236}">
              <a16:creationId xmlns:a16="http://schemas.microsoft.com/office/drawing/2014/main" id="{75E9B7AE-A3D8-4463-AFDF-A535B8D030C1}"/>
            </a:ext>
          </a:extLst>
        </xdr:cNvPr>
        <xdr:cNvSpPr>
          <a:spLocks noChangeShapeType="1"/>
        </xdr:cNvSpPr>
      </xdr:nvSpPr>
      <xdr:spPr bwMode="auto">
        <a:xfrm flipV="1">
          <a:off x="3648075" y="5553075"/>
          <a:ext cx="1000125"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14</xdr:row>
      <xdr:rowOff>28575</xdr:rowOff>
    </xdr:from>
    <xdr:to>
      <xdr:col>34</xdr:col>
      <xdr:colOff>57150</xdr:colOff>
      <xdr:row>14</xdr:row>
      <xdr:rowOff>76200</xdr:rowOff>
    </xdr:to>
    <xdr:sp macro="" textlink="">
      <xdr:nvSpPr>
        <xdr:cNvPr id="535125" name="Line 15">
          <a:extLst>
            <a:ext uri="{FF2B5EF4-FFF2-40B4-BE49-F238E27FC236}">
              <a16:creationId xmlns:a16="http://schemas.microsoft.com/office/drawing/2014/main" id="{C5559547-3A41-441B-98D7-2302516B9508}"/>
            </a:ext>
          </a:extLst>
        </xdr:cNvPr>
        <xdr:cNvSpPr>
          <a:spLocks noChangeShapeType="1"/>
        </xdr:cNvSpPr>
      </xdr:nvSpPr>
      <xdr:spPr bwMode="auto">
        <a:xfrm>
          <a:off x="3629025" y="1819275"/>
          <a:ext cx="31432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8</xdr:row>
      <xdr:rowOff>28575</xdr:rowOff>
    </xdr:from>
    <xdr:to>
      <xdr:col>32</xdr:col>
      <xdr:colOff>57150</xdr:colOff>
      <xdr:row>8</xdr:row>
      <xdr:rowOff>123825</xdr:rowOff>
    </xdr:to>
    <xdr:sp macro="" textlink="">
      <xdr:nvSpPr>
        <xdr:cNvPr id="535126" name="Line 15">
          <a:extLst>
            <a:ext uri="{FF2B5EF4-FFF2-40B4-BE49-F238E27FC236}">
              <a16:creationId xmlns:a16="http://schemas.microsoft.com/office/drawing/2014/main" id="{9221BA4F-E1D3-40FE-B71D-77E153F1CC64}"/>
            </a:ext>
          </a:extLst>
        </xdr:cNvPr>
        <xdr:cNvSpPr>
          <a:spLocks noChangeShapeType="1"/>
        </xdr:cNvSpPr>
      </xdr:nvSpPr>
      <xdr:spPr bwMode="auto">
        <a:xfrm>
          <a:off x="3438525" y="1076325"/>
          <a:ext cx="276225"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85725</xdr:colOff>
      <xdr:row>9</xdr:row>
      <xdr:rowOff>38100</xdr:rowOff>
    </xdr:from>
    <xdr:to>
      <xdr:col>45</xdr:col>
      <xdr:colOff>66675</xdr:colOff>
      <xdr:row>11</xdr:row>
      <xdr:rowOff>28575</xdr:rowOff>
    </xdr:to>
    <xdr:sp macro="" textlink="">
      <xdr:nvSpPr>
        <xdr:cNvPr id="535127" name="Line 73">
          <a:extLst>
            <a:ext uri="{FF2B5EF4-FFF2-40B4-BE49-F238E27FC236}">
              <a16:creationId xmlns:a16="http://schemas.microsoft.com/office/drawing/2014/main" id="{60D2FCAF-2D6E-46D9-8EC8-63B8D72A5A2B}"/>
            </a:ext>
          </a:extLst>
        </xdr:cNvPr>
        <xdr:cNvSpPr>
          <a:spLocks noChangeShapeType="1"/>
        </xdr:cNvSpPr>
      </xdr:nvSpPr>
      <xdr:spPr bwMode="auto">
        <a:xfrm flipH="1">
          <a:off x="4657725" y="1209675"/>
          <a:ext cx="552450"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99060</xdr:colOff>
      <xdr:row>8</xdr:row>
      <xdr:rowOff>19050</xdr:rowOff>
    </xdr:from>
    <xdr:to>
      <xdr:col>47</xdr:col>
      <xdr:colOff>99060</xdr:colOff>
      <xdr:row>10</xdr:row>
      <xdr:rowOff>19464</xdr:rowOff>
    </xdr:to>
    <xdr:sp macro="" textlink="">
      <xdr:nvSpPr>
        <xdr:cNvPr id="88" name="Oval 72">
          <a:extLst>
            <a:ext uri="{FF2B5EF4-FFF2-40B4-BE49-F238E27FC236}">
              <a16:creationId xmlns:a16="http://schemas.microsoft.com/office/drawing/2014/main" id="{9D5F4308-804E-4377-91A9-AF4DE32959B9}"/>
            </a:ext>
          </a:extLst>
        </xdr:cNvPr>
        <xdr:cNvSpPr>
          <a:spLocks noChangeArrowheads="1"/>
        </xdr:cNvSpPr>
      </xdr:nvSpPr>
      <xdr:spPr bwMode="auto">
        <a:xfrm>
          <a:off x="5238750" y="10668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
          </a:r>
        </a:p>
      </xdr:txBody>
    </xdr:sp>
    <xdr:clientData/>
  </xdr:twoCellAnchor>
  <xdr:twoCellAnchor>
    <xdr:from>
      <xdr:col>40</xdr:col>
      <xdr:colOff>85725</xdr:colOff>
      <xdr:row>43</xdr:row>
      <xdr:rowOff>72390</xdr:rowOff>
    </xdr:from>
    <xdr:to>
      <xdr:col>42</xdr:col>
      <xdr:colOff>85726</xdr:colOff>
      <xdr:row>45</xdr:row>
      <xdr:rowOff>49153</xdr:rowOff>
    </xdr:to>
    <xdr:sp macro="" textlink="">
      <xdr:nvSpPr>
        <xdr:cNvPr id="89" name="Oval 48">
          <a:extLst>
            <a:ext uri="{FF2B5EF4-FFF2-40B4-BE49-F238E27FC236}">
              <a16:creationId xmlns:a16="http://schemas.microsoft.com/office/drawing/2014/main" id="{81EEEB1C-D858-4774-8D71-9C90FE634A6E}"/>
            </a:ext>
          </a:extLst>
        </xdr:cNvPr>
        <xdr:cNvSpPr>
          <a:spLocks noChangeArrowheads="1"/>
        </xdr:cNvSpPr>
      </xdr:nvSpPr>
      <xdr:spPr bwMode="auto">
        <a:xfrm>
          <a:off x="4657725" y="5438775"/>
          <a:ext cx="228601" cy="239629"/>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a:t>
          </a:r>
        </a:p>
      </xdr:txBody>
    </xdr:sp>
    <xdr:clientData/>
  </xdr:twoCellAnchor>
  <xdr:twoCellAnchor>
    <xdr:from>
      <xdr:col>32</xdr:col>
      <xdr:colOff>47625</xdr:colOff>
      <xdr:row>47</xdr:row>
      <xdr:rowOff>114300</xdr:rowOff>
    </xdr:from>
    <xdr:to>
      <xdr:col>32</xdr:col>
      <xdr:colOff>47625</xdr:colOff>
      <xdr:row>49</xdr:row>
      <xdr:rowOff>19050</xdr:rowOff>
    </xdr:to>
    <xdr:sp macro="" textlink="">
      <xdr:nvSpPr>
        <xdr:cNvPr id="535130" name="Line 35">
          <a:extLst>
            <a:ext uri="{FF2B5EF4-FFF2-40B4-BE49-F238E27FC236}">
              <a16:creationId xmlns:a16="http://schemas.microsoft.com/office/drawing/2014/main" id="{A4C3219E-2EEA-4C5F-BFA3-118FD7861130}"/>
            </a:ext>
          </a:extLst>
        </xdr:cNvPr>
        <xdr:cNvSpPr>
          <a:spLocks noChangeShapeType="1"/>
        </xdr:cNvSpPr>
      </xdr:nvSpPr>
      <xdr:spPr bwMode="auto">
        <a:xfrm flipH="1">
          <a:off x="3705225" y="5991225"/>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48</xdr:row>
      <xdr:rowOff>9525</xdr:rowOff>
    </xdr:from>
    <xdr:to>
      <xdr:col>32</xdr:col>
      <xdr:colOff>104775</xdr:colOff>
      <xdr:row>49</xdr:row>
      <xdr:rowOff>38100</xdr:rowOff>
    </xdr:to>
    <xdr:sp macro="" textlink="">
      <xdr:nvSpPr>
        <xdr:cNvPr id="535131" name="Line 35">
          <a:extLst>
            <a:ext uri="{FF2B5EF4-FFF2-40B4-BE49-F238E27FC236}">
              <a16:creationId xmlns:a16="http://schemas.microsoft.com/office/drawing/2014/main" id="{5579FFD3-20C9-4A7A-AA92-56B1299A49C2}"/>
            </a:ext>
          </a:extLst>
        </xdr:cNvPr>
        <xdr:cNvSpPr>
          <a:spLocks noChangeShapeType="1"/>
        </xdr:cNvSpPr>
      </xdr:nvSpPr>
      <xdr:spPr bwMode="auto">
        <a:xfrm flipH="1">
          <a:off x="3762375" y="6010275"/>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49</xdr:row>
      <xdr:rowOff>0</xdr:rowOff>
    </xdr:from>
    <xdr:to>
      <xdr:col>32</xdr:col>
      <xdr:colOff>104775</xdr:colOff>
      <xdr:row>49</xdr:row>
      <xdr:rowOff>0</xdr:rowOff>
    </xdr:to>
    <xdr:sp macro="" textlink="">
      <xdr:nvSpPr>
        <xdr:cNvPr id="535132" name="Line 32">
          <a:extLst>
            <a:ext uri="{FF2B5EF4-FFF2-40B4-BE49-F238E27FC236}">
              <a16:creationId xmlns:a16="http://schemas.microsoft.com/office/drawing/2014/main" id="{1EE11454-D5EE-4B2A-A55E-76E6EB4791AF}"/>
            </a:ext>
          </a:extLst>
        </xdr:cNvPr>
        <xdr:cNvSpPr>
          <a:spLocks noChangeShapeType="1"/>
        </xdr:cNvSpPr>
      </xdr:nvSpPr>
      <xdr:spPr bwMode="auto">
        <a:xfrm flipV="1">
          <a:off x="3657600" y="612457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95250</xdr:colOff>
      <xdr:row>49</xdr:row>
      <xdr:rowOff>9525</xdr:rowOff>
    </xdr:from>
    <xdr:to>
      <xdr:col>33</xdr:col>
      <xdr:colOff>95250</xdr:colOff>
      <xdr:row>49</xdr:row>
      <xdr:rowOff>9525</xdr:rowOff>
    </xdr:to>
    <xdr:sp macro="" textlink="">
      <xdr:nvSpPr>
        <xdr:cNvPr id="535133" name="Line 33">
          <a:extLst>
            <a:ext uri="{FF2B5EF4-FFF2-40B4-BE49-F238E27FC236}">
              <a16:creationId xmlns:a16="http://schemas.microsoft.com/office/drawing/2014/main" id="{930900A1-790E-437B-AD08-E402CF4BD3ED}"/>
            </a:ext>
          </a:extLst>
        </xdr:cNvPr>
        <xdr:cNvSpPr>
          <a:spLocks noChangeShapeType="1"/>
        </xdr:cNvSpPr>
      </xdr:nvSpPr>
      <xdr:spPr bwMode="auto">
        <a:xfrm flipH="1">
          <a:off x="3752850" y="6134100"/>
          <a:ext cx="114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76200</xdr:colOff>
      <xdr:row>49</xdr:row>
      <xdr:rowOff>9525</xdr:rowOff>
    </xdr:from>
    <xdr:to>
      <xdr:col>32</xdr:col>
      <xdr:colOff>66675</xdr:colOff>
      <xdr:row>49</xdr:row>
      <xdr:rowOff>9525</xdr:rowOff>
    </xdr:to>
    <xdr:sp macro="" textlink="">
      <xdr:nvSpPr>
        <xdr:cNvPr id="535134" name="Line 34">
          <a:extLst>
            <a:ext uri="{FF2B5EF4-FFF2-40B4-BE49-F238E27FC236}">
              <a16:creationId xmlns:a16="http://schemas.microsoft.com/office/drawing/2014/main" id="{ED5F7A04-F736-4484-A371-AD2AEE336F3E}"/>
            </a:ext>
          </a:extLst>
        </xdr:cNvPr>
        <xdr:cNvSpPr>
          <a:spLocks noChangeShapeType="1"/>
        </xdr:cNvSpPr>
      </xdr:nvSpPr>
      <xdr:spPr bwMode="auto">
        <a:xfrm flipV="1">
          <a:off x="3619500" y="6134100"/>
          <a:ext cx="104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9525</xdr:colOff>
      <xdr:row>15</xdr:row>
      <xdr:rowOff>9525</xdr:rowOff>
    </xdr:from>
    <xdr:to>
      <xdr:col>34</xdr:col>
      <xdr:colOff>9525</xdr:colOff>
      <xdr:row>18</xdr:row>
      <xdr:rowOff>9525</xdr:rowOff>
    </xdr:to>
    <xdr:sp macro="" textlink="">
      <xdr:nvSpPr>
        <xdr:cNvPr id="539980" name="Rectangle 68" descr="Outlined diamond">
          <a:extLst>
            <a:ext uri="{FF2B5EF4-FFF2-40B4-BE49-F238E27FC236}">
              <a16:creationId xmlns:a16="http://schemas.microsoft.com/office/drawing/2014/main" id="{D7B3213B-C362-4B3D-BE4D-C6022C9764B0}"/>
            </a:ext>
          </a:extLst>
        </xdr:cNvPr>
        <xdr:cNvSpPr>
          <a:spLocks noChangeArrowheads="1"/>
        </xdr:cNvSpPr>
      </xdr:nvSpPr>
      <xdr:spPr bwMode="auto">
        <a:xfrm>
          <a:off x="3781425" y="1924050"/>
          <a:ext cx="114300" cy="3714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85725</xdr:colOff>
      <xdr:row>15</xdr:row>
      <xdr:rowOff>9525</xdr:rowOff>
    </xdr:from>
    <xdr:to>
      <xdr:col>32</xdr:col>
      <xdr:colOff>19050</xdr:colOff>
      <xdr:row>18</xdr:row>
      <xdr:rowOff>9525</xdr:rowOff>
    </xdr:to>
    <xdr:sp macro="" textlink="">
      <xdr:nvSpPr>
        <xdr:cNvPr id="539981" name="Rectangle 68" descr="Outlined diamond">
          <a:extLst>
            <a:ext uri="{FF2B5EF4-FFF2-40B4-BE49-F238E27FC236}">
              <a16:creationId xmlns:a16="http://schemas.microsoft.com/office/drawing/2014/main" id="{E642F412-4BEB-4809-9A8A-ED214DB49D53}"/>
            </a:ext>
          </a:extLst>
        </xdr:cNvPr>
        <xdr:cNvSpPr>
          <a:spLocks noChangeArrowheads="1"/>
        </xdr:cNvSpPr>
      </xdr:nvSpPr>
      <xdr:spPr bwMode="auto">
        <a:xfrm>
          <a:off x="3629025" y="1924050"/>
          <a:ext cx="47625" cy="3714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15</xdr:row>
      <xdr:rowOff>9525</xdr:rowOff>
    </xdr:from>
    <xdr:to>
      <xdr:col>31</xdr:col>
      <xdr:colOff>0</xdr:colOff>
      <xdr:row>18</xdr:row>
      <xdr:rowOff>9525</xdr:rowOff>
    </xdr:to>
    <xdr:sp macro="" textlink="">
      <xdr:nvSpPr>
        <xdr:cNvPr id="539982" name="Rectangle 67" descr="Outlined diamond">
          <a:extLst>
            <a:ext uri="{FF2B5EF4-FFF2-40B4-BE49-F238E27FC236}">
              <a16:creationId xmlns:a16="http://schemas.microsoft.com/office/drawing/2014/main" id="{DD413CF8-6037-4C96-9153-A560F0B77058}"/>
            </a:ext>
          </a:extLst>
        </xdr:cNvPr>
        <xdr:cNvSpPr>
          <a:spLocks noChangeArrowheads="1"/>
        </xdr:cNvSpPr>
      </xdr:nvSpPr>
      <xdr:spPr bwMode="auto">
        <a:xfrm>
          <a:off x="3429000" y="1924050"/>
          <a:ext cx="114300" cy="3714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18</xdr:row>
      <xdr:rowOff>19050</xdr:rowOff>
    </xdr:from>
    <xdr:to>
      <xdr:col>31</xdr:col>
      <xdr:colOff>0</xdr:colOff>
      <xdr:row>25</xdr:row>
      <xdr:rowOff>0</xdr:rowOff>
    </xdr:to>
    <xdr:sp macro="" textlink="">
      <xdr:nvSpPr>
        <xdr:cNvPr id="539983" name="Rectangle 22" descr="Dark upward diagonal">
          <a:extLst>
            <a:ext uri="{FF2B5EF4-FFF2-40B4-BE49-F238E27FC236}">
              <a16:creationId xmlns:a16="http://schemas.microsoft.com/office/drawing/2014/main" id="{EF51D605-69A1-48A6-A788-C55432D7B288}"/>
            </a:ext>
          </a:extLst>
        </xdr:cNvPr>
        <xdr:cNvSpPr>
          <a:spLocks noChangeArrowheads="1"/>
        </xdr:cNvSpPr>
      </xdr:nvSpPr>
      <xdr:spPr bwMode="auto">
        <a:xfrm>
          <a:off x="3429000" y="2305050"/>
          <a:ext cx="114300" cy="847725"/>
        </a:xfrm>
        <a:prstGeom prst="rect">
          <a:avLst/>
        </a:prstGeom>
        <a:blipFill dpi="0" rotWithShape="0">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95250</xdr:colOff>
      <xdr:row>18</xdr:row>
      <xdr:rowOff>9525</xdr:rowOff>
    </xdr:from>
    <xdr:to>
      <xdr:col>32</xdr:col>
      <xdr:colOff>28575</xdr:colOff>
      <xdr:row>24</xdr:row>
      <xdr:rowOff>123825</xdr:rowOff>
    </xdr:to>
    <xdr:sp macro="" textlink="">
      <xdr:nvSpPr>
        <xdr:cNvPr id="539984" name="Rectangle 23" descr="Dark upward diagonal">
          <a:extLst>
            <a:ext uri="{FF2B5EF4-FFF2-40B4-BE49-F238E27FC236}">
              <a16:creationId xmlns:a16="http://schemas.microsoft.com/office/drawing/2014/main" id="{A45D2DBD-7CE2-4BA4-8936-E0A0B198352C}"/>
            </a:ext>
          </a:extLst>
        </xdr:cNvPr>
        <xdr:cNvSpPr>
          <a:spLocks noChangeArrowheads="1"/>
        </xdr:cNvSpPr>
      </xdr:nvSpPr>
      <xdr:spPr bwMode="auto">
        <a:xfrm>
          <a:off x="3638550" y="2295525"/>
          <a:ext cx="47625" cy="857250"/>
        </a:xfrm>
        <a:prstGeom prst="rect">
          <a:avLst/>
        </a:prstGeom>
        <a:blipFill dpi="0" rotWithShape="0">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9525</xdr:colOff>
      <xdr:row>18</xdr:row>
      <xdr:rowOff>9525</xdr:rowOff>
    </xdr:from>
    <xdr:to>
      <xdr:col>34</xdr:col>
      <xdr:colOff>9525</xdr:colOff>
      <xdr:row>25</xdr:row>
      <xdr:rowOff>0</xdr:rowOff>
    </xdr:to>
    <xdr:sp macro="" textlink="">
      <xdr:nvSpPr>
        <xdr:cNvPr id="539985" name="Rectangle 23" descr="Dark upward diagonal">
          <a:extLst>
            <a:ext uri="{FF2B5EF4-FFF2-40B4-BE49-F238E27FC236}">
              <a16:creationId xmlns:a16="http://schemas.microsoft.com/office/drawing/2014/main" id="{7D4C6C92-AF25-4F0D-9659-53ACEC154193}"/>
            </a:ext>
          </a:extLst>
        </xdr:cNvPr>
        <xdr:cNvSpPr>
          <a:spLocks noChangeArrowheads="1"/>
        </xdr:cNvSpPr>
      </xdr:nvSpPr>
      <xdr:spPr bwMode="auto">
        <a:xfrm>
          <a:off x="3781425" y="2295525"/>
          <a:ext cx="114300" cy="857250"/>
        </a:xfrm>
        <a:prstGeom prst="rect">
          <a:avLst/>
        </a:prstGeom>
        <a:blipFill dpi="0" rotWithShape="0">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95250</xdr:colOff>
      <xdr:row>25</xdr:row>
      <xdr:rowOff>9525</xdr:rowOff>
    </xdr:from>
    <xdr:to>
      <xdr:col>32</xdr:col>
      <xdr:colOff>28575</xdr:colOff>
      <xdr:row>34</xdr:row>
      <xdr:rowOff>0</xdr:rowOff>
    </xdr:to>
    <xdr:sp macro="" textlink="">
      <xdr:nvSpPr>
        <xdr:cNvPr id="539986" name="Rectangle 24" descr="20%">
          <a:extLst>
            <a:ext uri="{FF2B5EF4-FFF2-40B4-BE49-F238E27FC236}">
              <a16:creationId xmlns:a16="http://schemas.microsoft.com/office/drawing/2014/main" id="{D4809CCA-76F6-4AC6-92FE-B3CB6DD2D632}"/>
            </a:ext>
          </a:extLst>
        </xdr:cNvPr>
        <xdr:cNvSpPr>
          <a:spLocks noChangeArrowheads="1"/>
        </xdr:cNvSpPr>
      </xdr:nvSpPr>
      <xdr:spPr bwMode="auto">
        <a:xfrm>
          <a:off x="3638550" y="3162300"/>
          <a:ext cx="47625" cy="1104900"/>
        </a:xfrm>
        <a:prstGeom prst="rect">
          <a:avLst/>
        </a:prstGeom>
        <a:blipFill dpi="0" rotWithShape="0">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9525</xdr:colOff>
      <xdr:row>25</xdr:row>
      <xdr:rowOff>9525</xdr:rowOff>
    </xdr:from>
    <xdr:to>
      <xdr:col>34</xdr:col>
      <xdr:colOff>9525</xdr:colOff>
      <xdr:row>34</xdr:row>
      <xdr:rowOff>9525</xdr:rowOff>
    </xdr:to>
    <xdr:sp macro="" textlink="">
      <xdr:nvSpPr>
        <xdr:cNvPr id="539987" name="Rectangle 25" descr="20%">
          <a:extLst>
            <a:ext uri="{FF2B5EF4-FFF2-40B4-BE49-F238E27FC236}">
              <a16:creationId xmlns:a16="http://schemas.microsoft.com/office/drawing/2014/main" id="{D4B31DCE-9D3F-449B-A963-C3762AB4469F}"/>
            </a:ext>
          </a:extLst>
        </xdr:cNvPr>
        <xdr:cNvSpPr>
          <a:spLocks noChangeArrowheads="1"/>
        </xdr:cNvSpPr>
      </xdr:nvSpPr>
      <xdr:spPr bwMode="auto">
        <a:xfrm>
          <a:off x="3781425" y="3162300"/>
          <a:ext cx="114300" cy="1114425"/>
        </a:xfrm>
        <a:prstGeom prst="rect">
          <a:avLst/>
        </a:prstGeom>
        <a:blipFill dpi="0" rotWithShape="0">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76200</xdr:colOff>
      <xdr:row>39</xdr:row>
      <xdr:rowOff>19050</xdr:rowOff>
    </xdr:from>
    <xdr:to>
      <xdr:col>34</xdr:col>
      <xdr:colOff>9525</xdr:colOff>
      <xdr:row>48</xdr:row>
      <xdr:rowOff>9525</xdr:rowOff>
    </xdr:to>
    <xdr:sp macro="" textlink="">
      <xdr:nvSpPr>
        <xdr:cNvPr id="539988" name="Rectangle 25" descr="20%">
          <a:extLst>
            <a:ext uri="{FF2B5EF4-FFF2-40B4-BE49-F238E27FC236}">
              <a16:creationId xmlns:a16="http://schemas.microsoft.com/office/drawing/2014/main" id="{E46F3FD7-4D55-4B5C-B4CF-24C3AEDB5892}"/>
            </a:ext>
          </a:extLst>
        </xdr:cNvPr>
        <xdr:cNvSpPr>
          <a:spLocks noChangeArrowheads="1"/>
        </xdr:cNvSpPr>
      </xdr:nvSpPr>
      <xdr:spPr bwMode="auto">
        <a:xfrm>
          <a:off x="3619500" y="4905375"/>
          <a:ext cx="276225" cy="1104900"/>
        </a:xfrm>
        <a:prstGeom prst="rect">
          <a:avLst/>
        </a:prstGeom>
        <a:blipFill dpi="0" rotWithShape="0">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95250</xdr:colOff>
      <xdr:row>34</xdr:row>
      <xdr:rowOff>0</xdr:rowOff>
    </xdr:from>
    <xdr:to>
      <xdr:col>34</xdr:col>
      <xdr:colOff>9525</xdr:colOff>
      <xdr:row>39</xdr:row>
      <xdr:rowOff>9525</xdr:rowOff>
    </xdr:to>
    <xdr:sp macro="" textlink="">
      <xdr:nvSpPr>
        <xdr:cNvPr id="539989" name="Rectangle 22" descr="Dark upward diagonal">
          <a:extLst>
            <a:ext uri="{FF2B5EF4-FFF2-40B4-BE49-F238E27FC236}">
              <a16:creationId xmlns:a16="http://schemas.microsoft.com/office/drawing/2014/main" id="{10C5A8D5-EACA-4D32-BDE3-32F4029EE751}"/>
            </a:ext>
          </a:extLst>
        </xdr:cNvPr>
        <xdr:cNvSpPr>
          <a:spLocks noChangeArrowheads="1"/>
        </xdr:cNvSpPr>
      </xdr:nvSpPr>
      <xdr:spPr bwMode="auto">
        <a:xfrm>
          <a:off x="3638550" y="4267200"/>
          <a:ext cx="257175" cy="628650"/>
        </a:xfrm>
        <a:prstGeom prst="rect">
          <a:avLst/>
        </a:prstGeom>
        <a:blipFill dpi="0" rotWithShape="0">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114300</xdr:colOff>
      <xdr:row>25</xdr:row>
      <xdr:rowOff>0</xdr:rowOff>
    </xdr:from>
    <xdr:to>
      <xdr:col>30</xdr:col>
      <xdr:colOff>114300</xdr:colOff>
      <xdr:row>48</xdr:row>
      <xdr:rowOff>0</xdr:rowOff>
    </xdr:to>
    <xdr:sp macro="" textlink="">
      <xdr:nvSpPr>
        <xdr:cNvPr id="539990" name="Rectangle 24" descr="20%">
          <a:extLst>
            <a:ext uri="{FF2B5EF4-FFF2-40B4-BE49-F238E27FC236}">
              <a16:creationId xmlns:a16="http://schemas.microsoft.com/office/drawing/2014/main" id="{95D6B662-0AC2-470D-8749-E9119C8E6120}"/>
            </a:ext>
          </a:extLst>
        </xdr:cNvPr>
        <xdr:cNvSpPr>
          <a:spLocks noChangeArrowheads="1"/>
        </xdr:cNvSpPr>
      </xdr:nvSpPr>
      <xdr:spPr bwMode="auto">
        <a:xfrm>
          <a:off x="3429000" y="3152775"/>
          <a:ext cx="114300" cy="2847975"/>
        </a:xfrm>
        <a:prstGeom prst="rect">
          <a:avLst/>
        </a:prstGeom>
        <a:blipFill dpi="0" rotWithShape="0">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114300</xdr:colOff>
      <xdr:row>34</xdr:row>
      <xdr:rowOff>0</xdr:rowOff>
    </xdr:from>
    <xdr:to>
      <xdr:col>30</xdr:col>
      <xdr:colOff>114300</xdr:colOff>
      <xdr:row>39</xdr:row>
      <xdr:rowOff>9525</xdr:rowOff>
    </xdr:to>
    <xdr:sp macro="" textlink="">
      <xdr:nvSpPr>
        <xdr:cNvPr id="539991" name="Rectangle 22" descr="Dark upward diagonal">
          <a:extLst>
            <a:ext uri="{FF2B5EF4-FFF2-40B4-BE49-F238E27FC236}">
              <a16:creationId xmlns:a16="http://schemas.microsoft.com/office/drawing/2014/main" id="{3BD4984F-982C-4436-A7CC-3770E1917EF1}"/>
            </a:ext>
          </a:extLst>
        </xdr:cNvPr>
        <xdr:cNvSpPr>
          <a:spLocks noChangeArrowheads="1"/>
        </xdr:cNvSpPr>
      </xdr:nvSpPr>
      <xdr:spPr bwMode="auto">
        <a:xfrm>
          <a:off x="3429000" y="4267200"/>
          <a:ext cx="114300" cy="628650"/>
        </a:xfrm>
        <a:prstGeom prst="rect">
          <a:avLst/>
        </a:prstGeom>
        <a:blipFill dpi="0" rotWithShape="0">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9525</xdr:colOff>
      <xdr:row>7</xdr:row>
      <xdr:rowOff>0</xdr:rowOff>
    </xdr:from>
    <xdr:to>
      <xdr:col>23</xdr:col>
      <xdr:colOff>9525</xdr:colOff>
      <xdr:row>48</xdr:row>
      <xdr:rowOff>0</xdr:rowOff>
    </xdr:to>
    <xdr:sp macro="" textlink="">
      <xdr:nvSpPr>
        <xdr:cNvPr id="539992" name="Line 4">
          <a:extLst>
            <a:ext uri="{FF2B5EF4-FFF2-40B4-BE49-F238E27FC236}">
              <a16:creationId xmlns:a16="http://schemas.microsoft.com/office/drawing/2014/main" id="{912B9717-A056-489C-AFB7-7592A3D4280A}"/>
            </a:ext>
          </a:extLst>
        </xdr:cNvPr>
        <xdr:cNvSpPr>
          <a:spLocks noChangeShapeType="1"/>
        </xdr:cNvSpPr>
      </xdr:nvSpPr>
      <xdr:spPr bwMode="auto">
        <a:xfrm>
          <a:off x="2638425" y="923925"/>
          <a:ext cx="0" cy="5076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19050</xdr:colOff>
      <xdr:row>39</xdr:row>
      <xdr:rowOff>9525</xdr:rowOff>
    </xdr:from>
    <xdr:to>
      <xdr:col>31</xdr:col>
      <xdr:colOff>19050</xdr:colOff>
      <xdr:row>47</xdr:row>
      <xdr:rowOff>114300</xdr:rowOff>
    </xdr:to>
    <xdr:sp macro="" textlink="">
      <xdr:nvSpPr>
        <xdr:cNvPr id="539993" name="Line 7">
          <a:extLst>
            <a:ext uri="{FF2B5EF4-FFF2-40B4-BE49-F238E27FC236}">
              <a16:creationId xmlns:a16="http://schemas.microsoft.com/office/drawing/2014/main" id="{AE25A805-C90A-49B6-9C56-A7819C0A056D}"/>
            </a:ext>
          </a:extLst>
        </xdr:cNvPr>
        <xdr:cNvSpPr>
          <a:spLocks noChangeShapeType="1"/>
        </xdr:cNvSpPr>
      </xdr:nvSpPr>
      <xdr:spPr bwMode="auto">
        <a:xfrm flipH="1">
          <a:off x="3562350" y="4895850"/>
          <a:ext cx="0" cy="109537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39</xdr:row>
      <xdr:rowOff>19050</xdr:rowOff>
    </xdr:from>
    <xdr:to>
      <xdr:col>31</xdr:col>
      <xdr:colOff>85725</xdr:colOff>
      <xdr:row>48</xdr:row>
      <xdr:rowOff>9525</xdr:rowOff>
    </xdr:to>
    <xdr:sp macro="" textlink="">
      <xdr:nvSpPr>
        <xdr:cNvPr id="539994" name="Line 8">
          <a:extLst>
            <a:ext uri="{FF2B5EF4-FFF2-40B4-BE49-F238E27FC236}">
              <a16:creationId xmlns:a16="http://schemas.microsoft.com/office/drawing/2014/main" id="{E70705D4-B4A2-4611-8607-D80CD21B4E95}"/>
            </a:ext>
          </a:extLst>
        </xdr:cNvPr>
        <xdr:cNvSpPr>
          <a:spLocks noChangeShapeType="1"/>
        </xdr:cNvSpPr>
      </xdr:nvSpPr>
      <xdr:spPr bwMode="auto">
        <a:xfrm flipH="1">
          <a:off x="3629025" y="4905375"/>
          <a:ext cx="0" cy="11049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13</xdr:row>
      <xdr:rowOff>76200</xdr:rowOff>
    </xdr:from>
    <xdr:to>
      <xdr:col>38</xdr:col>
      <xdr:colOff>0</xdr:colOff>
      <xdr:row>17</xdr:row>
      <xdr:rowOff>19050</xdr:rowOff>
    </xdr:to>
    <xdr:sp macro="" textlink="">
      <xdr:nvSpPr>
        <xdr:cNvPr id="539995" name="Line 15">
          <a:extLst>
            <a:ext uri="{FF2B5EF4-FFF2-40B4-BE49-F238E27FC236}">
              <a16:creationId xmlns:a16="http://schemas.microsoft.com/office/drawing/2014/main" id="{9430ACFF-F03A-4B75-8154-1872978EC8DE}"/>
            </a:ext>
          </a:extLst>
        </xdr:cNvPr>
        <xdr:cNvSpPr>
          <a:spLocks noChangeShapeType="1"/>
        </xdr:cNvSpPr>
      </xdr:nvSpPr>
      <xdr:spPr bwMode="auto">
        <a:xfrm>
          <a:off x="3771900" y="1743075"/>
          <a:ext cx="5715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97155</xdr:colOff>
      <xdr:row>16</xdr:row>
      <xdr:rowOff>76200</xdr:rowOff>
    </xdr:from>
    <xdr:to>
      <xdr:col>39</xdr:col>
      <xdr:colOff>97155</xdr:colOff>
      <xdr:row>18</xdr:row>
      <xdr:rowOff>66675</xdr:rowOff>
    </xdr:to>
    <xdr:sp macro="" textlink="">
      <xdr:nvSpPr>
        <xdr:cNvPr id="6" name="Oval 16">
          <a:extLst>
            <a:ext uri="{FF2B5EF4-FFF2-40B4-BE49-F238E27FC236}">
              <a16:creationId xmlns:a16="http://schemas.microsoft.com/office/drawing/2014/main" id="{A9E4942F-8585-4678-BF45-DA492D83F459}"/>
            </a:ext>
          </a:extLst>
        </xdr:cNvPr>
        <xdr:cNvSpPr>
          <a:spLocks noChangeArrowheads="1"/>
        </xdr:cNvSpPr>
      </xdr:nvSpPr>
      <xdr:spPr bwMode="auto">
        <a:xfrm>
          <a:off x="4314825" y="211455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clientData/>
  </xdr:twoCellAnchor>
  <xdr:twoCellAnchor>
    <xdr:from>
      <xdr:col>33</xdr:col>
      <xdr:colOff>0</xdr:colOff>
      <xdr:row>11</xdr:row>
      <xdr:rowOff>123825</xdr:rowOff>
    </xdr:from>
    <xdr:to>
      <xdr:col>44</xdr:col>
      <xdr:colOff>0</xdr:colOff>
      <xdr:row>11</xdr:row>
      <xdr:rowOff>123825</xdr:rowOff>
    </xdr:to>
    <xdr:sp macro="" textlink="">
      <xdr:nvSpPr>
        <xdr:cNvPr id="539997" name="Line 29">
          <a:extLst>
            <a:ext uri="{FF2B5EF4-FFF2-40B4-BE49-F238E27FC236}">
              <a16:creationId xmlns:a16="http://schemas.microsoft.com/office/drawing/2014/main" id="{1345723B-A221-4F33-B11A-D34418E7F6E8}"/>
            </a:ext>
          </a:extLst>
        </xdr:cNvPr>
        <xdr:cNvSpPr>
          <a:spLocks noChangeShapeType="1"/>
        </xdr:cNvSpPr>
      </xdr:nvSpPr>
      <xdr:spPr bwMode="auto">
        <a:xfrm flipV="1">
          <a:off x="3771900" y="1543050"/>
          <a:ext cx="1257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9</xdr:row>
      <xdr:rowOff>0</xdr:rowOff>
    </xdr:from>
    <xdr:to>
      <xdr:col>31</xdr:col>
      <xdr:colOff>19050</xdr:colOff>
      <xdr:row>39</xdr:row>
      <xdr:rowOff>28575</xdr:rowOff>
    </xdr:to>
    <xdr:sp macro="" textlink="">
      <xdr:nvSpPr>
        <xdr:cNvPr id="539998" name="Line 30">
          <a:extLst>
            <a:ext uri="{FF2B5EF4-FFF2-40B4-BE49-F238E27FC236}">
              <a16:creationId xmlns:a16="http://schemas.microsoft.com/office/drawing/2014/main" id="{21B33F14-BA15-4ECD-97A3-FC8FB91FCC67}"/>
            </a:ext>
          </a:extLst>
        </xdr:cNvPr>
        <xdr:cNvSpPr>
          <a:spLocks noChangeShapeType="1"/>
        </xdr:cNvSpPr>
      </xdr:nvSpPr>
      <xdr:spPr bwMode="auto">
        <a:xfrm>
          <a:off x="3543300" y="1171575"/>
          <a:ext cx="19050" cy="37433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9</xdr:row>
      <xdr:rowOff>0</xdr:rowOff>
    </xdr:from>
    <xdr:to>
      <xdr:col>31</xdr:col>
      <xdr:colOff>85725</xdr:colOff>
      <xdr:row>39</xdr:row>
      <xdr:rowOff>19050</xdr:rowOff>
    </xdr:to>
    <xdr:sp macro="" textlink="">
      <xdr:nvSpPr>
        <xdr:cNvPr id="539999" name="Line 31">
          <a:extLst>
            <a:ext uri="{FF2B5EF4-FFF2-40B4-BE49-F238E27FC236}">
              <a16:creationId xmlns:a16="http://schemas.microsoft.com/office/drawing/2014/main" id="{88848152-2F0C-439A-AA3D-F4877B41C286}"/>
            </a:ext>
          </a:extLst>
        </xdr:cNvPr>
        <xdr:cNvSpPr>
          <a:spLocks noChangeShapeType="1"/>
        </xdr:cNvSpPr>
      </xdr:nvSpPr>
      <xdr:spPr bwMode="auto">
        <a:xfrm>
          <a:off x="3629025" y="1171575"/>
          <a:ext cx="0" cy="3733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49</xdr:row>
      <xdr:rowOff>123825</xdr:rowOff>
    </xdr:from>
    <xdr:to>
      <xdr:col>31</xdr:col>
      <xdr:colOff>104775</xdr:colOff>
      <xdr:row>50</xdr:row>
      <xdr:rowOff>0</xdr:rowOff>
    </xdr:to>
    <xdr:sp macro="" textlink="">
      <xdr:nvSpPr>
        <xdr:cNvPr id="540000" name="Line 32">
          <a:extLst>
            <a:ext uri="{FF2B5EF4-FFF2-40B4-BE49-F238E27FC236}">
              <a16:creationId xmlns:a16="http://schemas.microsoft.com/office/drawing/2014/main" id="{0D1BCBCB-AC3D-4407-B824-920F4C59C5DB}"/>
            </a:ext>
          </a:extLst>
        </xdr:cNvPr>
        <xdr:cNvSpPr>
          <a:spLocks noChangeShapeType="1"/>
        </xdr:cNvSpPr>
      </xdr:nvSpPr>
      <xdr:spPr bwMode="auto">
        <a:xfrm flipV="1">
          <a:off x="3543300" y="62484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95250</xdr:colOff>
      <xdr:row>50</xdr:row>
      <xdr:rowOff>0</xdr:rowOff>
    </xdr:from>
    <xdr:to>
      <xdr:col>32</xdr:col>
      <xdr:colOff>95250</xdr:colOff>
      <xdr:row>50</xdr:row>
      <xdr:rowOff>0</xdr:rowOff>
    </xdr:to>
    <xdr:sp macro="" textlink="">
      <xdr:nvSpPr>
        <xdr:cNvPr id="540001" name="Line 33">
          <a:extLst>
            <a:ext uri="{FF2B5EF4-FFF2-40B4-BE49-F238E27FC236}">
              <a16:creationId xmlns:a16="http://schemas.microsoft.com/office/drawing/2014/main" id="{4F419288-0940-485E-A632-733365C6118A}"/>
            </a:ext>
          </a:extLst>
        </xdr:cNvPr>
        <xdr:cNvSpPr>
          <a:spLocks noChangeShapeType="1"/>
        </xdr:cNvSpPr>
      </xdr:nvSpPr>
      <xdr:spPr bwMode="auto">
        <a:xfrm flipH="1">
          <a:off x="3638550" y="6248400"/>
          <a:ext cx="114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50</xdr:row>
      <xdr:rowOff>0</xdr:rowOff>
    </xdr:from>
    <xdr:to>
      <xdr:col>31</xdr:col>
      <xdr:colOff>0</xdr:colOff>
      <xdr:row>50</xdr:row>
      <xdr:rowOff>0</xdr:rowOff>
    </xdr:to>
    <xdr:sp macro="" textlink="">
      <xdr:nvSpPr>
        <xdr:cNvPr id="540002" name="Line 34">
          <a:extLst>
            <a:ext uri="{FF2B5EF4-FFF2-40B4-BE49-F238E27FC236}">
              <a16:creationId xmlns:a16="http://schemas.microsoft.com/office/drawing/2014/main" id="{0FE528B5-7E36-43B6-8D67-A08A920EC8A8}"/>
            </a:ext>
          </a:extLst>
        </xdr:cNvPr>
        <xdr:cNvSpPr>
          <a:spLocks noChangeShapeType="1"/>
        </xdr:cNvSpPr>
      </xdr:nvSpPr>
      <xdr:spPr bwMode="auto">
        <a:xfrm flipV="1">
          <a:off x="3438525" y="6248400"/>
          <a:ext cx="104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47</xdr:row>
      <xdr:rowOff>114300</xdr:rowOff>
    </xdr:from>
    <xdr:to>
      <xdr:col>31</xdr:col>
      <xdr:colOff>9525</xdr:colOff>
      <xdr:row>50</xdr:row>
      <xdr:rowOff>85725</xdr:rowOff>
    </xdr:to>
    <xdr:sp macro="" textlink="">
      <xdr:nvSpPr>
        <xdr:cNvPr id="540003" name="Line 35">
          <a:extLst>
            <a:ext uri="{FF2B5EF4-FFF2-40B4-BE49-F238E27FC236}">
              <a16:creationId xmlns:a16="http://schemas.microsoft.com/office/drawing/2014/main" id="{B5A92469-6F27-4D2B-A558-413F750F5FBE}"/>
            </a:ext>
          </a:extLst>
        </xdr:cNvPr>
        <xdr:cNvSpPr>
          <a:spLocks noChangeShapeType="1"/>
        </xdr:cNvSpPr>
      </xdr:nvSpPr>
      <xdr:spPr bwMode="auto">
        <a:xfrm>
          <a:off x="3552825" y="5991225"/>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95250</xdr:colOff>
      <xdr:row>48</xdr:row>
      <xdr:rowOff>0</xdr:rowOff>
    </xdr:from>
    <xdr:to>
      <xdr:col>31</xdr:col>
      <xdr:colOff>95250</xdr:colOff>
      <xdr:row>50</xdr:row>
      <xdr:rowOff>95250</xdr:rowOff>
    </xdr:to>
    <xdr:sp macro="" textlink="">
      <xdr:nvSpPr>
        <xdr:cNvPr id="540004" name="Line 36">
          <a:extLst>
            <a:ext uri="{FF2B5EF4-FFF2-40B4-BE49-F238E27FC236}">
              <a16:creationId xmlns:a16="http://schemas.microsoft.com/office/drawing/2014/main" id="{41D45818-6A28-45E9-8FDB-CA08E32B05BF}"/>
            </a:ext>
          </a:extLst>
        </xdr:cNvPr>
        <xdr:cNvSpPr>
          <a:spLocks noChangeShapeType="1"/>
        </xdr:cNvSpPr>
      </xdr:nvSpPr>
      <xdr:spPr bwMode="auto">
        <a:xfrm>
          <a:off x="3638550" y="600075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52</xdr:row>
      <xdr:rowOff>0</xdr:rowOff>
    </xdr:from>
    <xdr:to>
      <xdr:col>34</xdr:col>
      <xdr:colOff>0</xdr:colOff>
      <xdr:row>52</xdr:row>
      <xdr:rowOff>9525</xdr:rowOff>
    </xdr:to>
    <xdr:sp macro="" textlink="">
      <xdr:nvSpPr>
        <xdr:cNvPr id="540005" name="Line 37">
          <a:extLst>
            <a:ext uri="{FF2B5EF4-FFF2-40B4-BE49-F238E27FC236}">
              <a16:creationId xmlns:a16="http://schemas.microsoft.com/office/drawing/2014/main" id="{6E63121C-B3E4-404A-A8E3-41977EFE8265}"/>
            </a:ext>
          </a:extLst>
        </xdr:cNvPr>
        <xdr:cNvSpPr>
          <a:spLocks noChangeShapeType="1"/>
        </xdr:cNvSpPr>
      </xdr:nvSpPr>
      <xdr:spPr bwMode="auto">
        <a:xfrm>
          <a:off x="3438525" y="6496050"/>
          <a:ext cx="44767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104775</xdr:colOff>
      <xdr:row>7</xdr:row>
      <xdr:rowOff>0</xdr:rowOff>
    </xdr:from>
    <xdr:to>
      <xdr:col>55</xdr:col>
      <xdr:colOff>19050</xdr:colOff>
      <xdr:row>7</xdr:row>
      <xdr:rowOff>9525</xdr:rowOff>
    </xdr:to>
    <xdr:sp macro="" textlink="">
      <xdr:nvSpPr>
        <xdr:cNvPr id="540006" name="Line 39">
          <a:extLst>
            <a:ext uri="{FF2B5EF4-FFF2-40B4-BE49-F238E27FC236}">
              <a16:creationId xmlns:a16="http://schemas.microsoft.com/office/drawing/2014/main" id="{A64E57D3-ABC9-4793-901D-F130558DBE4D}"/>
            </a:ext>
          </a:extLst>
        </xdr:cNvPr>
        <xdr:cNvSpPr>
          <a:spLocks noChangeShapeType="1"/>
        </xdr:cNvSpPr>
      </xdr:nvSpPr>
      <xdr:spPr bwMode="auto">
        <a:xfrm flipV="1">
          <a:off x="2162175" y="923925"/>
          <a:ext cx="41433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32</xdr:row>
      <xdr:rowOff>123825</xdr:rowOff>
    </xdr:from>
    <xdr:to>
      <xdr:col>38</xdr:col>
      <xdr:colOff>76200</xdr:colOff>
      <xdr:row>33</xdr:row>
      <xdr:rowOff>66675</xdr:rowOff>
    </xdr:to>
    <xdr:sp macro="" textlink="">
      <xdr:nvSpPr>
        <xdr:cNvPr id="540007" name="Line 47">
          <a:extLst>
            <a:ext uri="{FF2B5EF4-FFF2-40B4-BE49-F238E27FC236}">
              <a16:creationId xmlns:a16="http://schemas.microsoft.com/office/drawing/2014/main" id="{1ECC153B-4D3E-406E-A805-8C926FAF3E7C}"/>
            </a:ext>
          </a:extLst>
        </xdr:cNvPr>
        <xdr:cNvSpPr>
          <a:spLocks noChangeShapeType="1"/>
        </xdr:cNvSpPr>
      </xdr:nvSpPr>
      <xdr:spPr bwMode="auto">
        <a:xfrm>
          <a:off x="3771900" y="4143375"/>
          <a:ext cx="6477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76033</xdr:colOff>
      <xdr:row>33</xdr:row>
      <xdr:rowOff>2673</xdr:rowOff>
    </xdr:from>
    <xdr:to>
      <xdr:col>40</xdr:col>
      <xdr:colOff>76034</xdr:colOff>
      <xdr:row>35</xdr:row>
      <xdr:rowOff>8810</xdr:rowOff>
    </xdr:to>
    <xdr:sp macro="" textlink="">
      <xdr:nvSpPr>
        <xdr:cNvPr id="23" name="Oval 48">
          <a:extLst>
            <a:ext uri="{FF2B5EF4-FFF2-40B4-BE49-F238E27FC236}">
              <a16:creationId xmlns:a16="http://schemas.microsoft.com/office/drawing/2014/main" id="{E3BB8D29-C2E9-4B93-B46E-24A500F6093A}"/>
            </a:ext>
          </a:extLst>
        </xdr:cNvPr>
        <xdr:cNvSpPr>
          <a:spLocks noChangeArrowheads="1"/>
        </xdr:cNvSpPr>
      </xdr:nvSpPr>
      <xdr:spPr bwMode="auto">
        <a:xfrm>
          <a:off x="4457533" y="4198686"/>
          <a:ext cx="230606" cy="2411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J</a:t>
          </a:r>
        </a:p>
      </xdr:txBody>
    </xdr:sp>
    <xdr:clientData/>
  </xdr:twoCellAnchor>
  <xdr:twoCellAnchor>
    <xdr:from>
      <xdr:col>23</xdr:col>
      <xdr:colOff>104775</xdr:colOff>
      <xdr:row>25</xdr:row>
      <xdr:rowOff>0</xdr:rowOff>
    </xdr:from>
    <xdr:to>
      <xdr:col>25</xdr:col>
      <xdr:colOff>104775</xdr:colOff>
      <xdr:row>25</xdr:row>
      <xdr:rowOff>0</xdr:rowOff>
    </xdr:to>
    <xdr:sp macro="" textlink="">
      <xdr:nvSpPr>
        <xdr:cNvPr id="540009" name="Line 50">
          <a:extLst>
            <a:ext uri="{FF2B5EF4-FFF2-40B4-BE49-F238E27FC236}">
              <a16:creationId xmlns:a16="http://schemas.microsoft.com/office/drawing/2014/main" id="{50DE2DAD-C427-40B6-8844-003F87DFAF7F}"/>
            </a:ext>
          </a:extLst>
        </xdr:cNvPr>
        <xdr:cNvSpPr>
          <a:spLocks noChangeShapeType="1"/>
        </xdr:cNvSpPr>
      </xdr:nvSpPr>
      <xdr:spPr bwMode="auto">
        <a:xfrm>
          <a:off x="2733675" y="315277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48</xdr:row>
      <xdr:rowOff>0</xdr:rowOff>
    </xdr:from>
    <xdr:to>
      <xdr:col>26</xdr:col>
      <xdr:colOff>9525</xdr:colOff>
      <xdr:row>48</xdr:row>
      <xdr:rowOff>0</xdr:rowOff>
    </xdr:to>
    <xdr:sp macro="" textlink="">
      <xdr:nvSpPr>
        <xdr:cNvPr id="540010" name="Line 51">
          <a:extLst>
            <a:ext uri="{FF2B5EF4-FFF2-40B4-BE49-F238E27FC236}">
              <a16:creationId xmlns:a16="http://schemas.microsoft.com/office/drawing/2014/main" id="{FC777EAC-82F8-4B7A-ABF5-F36AC14B2345}"/>
            </a:ext>
          </a:extLst>
        </xdr:cNvPr>
        <xdr:cNvSpPr>
          <a:spLocks noChangeShapeType="1"/>
        </xdr:cNvSpPr>
      </xdr:nvSpPr>
      <xdr:spPr bwMode="auto">
        <a:xfrm>
          <a:off x="2743200" y="6000750"/>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18</xdr:row>
      <xdr:rowOff>0</xdr:rowOff>
    </xdr:from>
    <xdr:to>
      <xdr:col>25</xdr:col>
      <xdr:colOff>0</xdr:colOff>
      <xdr:row>25</xdr:row>
      <xdr:rowOff>0</xdr:rowOff>
    </xdr:to>
    <xdr:sp macro="" textlink="">
      <xdr:nvSpPr>
        <xdr:cNvPr id="540011" name="Line 52">
          <a:extLst>
            <a:ext uri="{FF2B5EF4-FFF2-40B4-BE49-F238E27FC236}">
              <a16:creationId xmlns:a16="http://schemas.microsoft.com/office/drawing/2014/main" id="{EF753AE0-F8BA-41B6-A90E-F988E6E5D851}"/>
            </a:ext>
          </a:extLst>
        </xdr:cNvPr>
        <xdr:cNvSpPr>
          <a:spLocks noChangeShapeType="1"/>
        </xdr:cNvSpPr>
      </xdr:nvSpPr>
      <xdr:spPr bwMode="auto">
        <a:xfrm>
          <a:off x="2857500" y="2286000"/>
          <a:ext cx="0" cy="8667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39</xdr:row>
      <xdr:rowOff>0</xdr:rowOff>
    </xdr:from>
    <xdr:to>
      <xdr:col>25</xdr:col>
      <xdr:colOff>0</xdr:colOff>
      <xdr:row>48</xdr:row>
      <xdr:rowOff>19050</xdr:rowOff>
    </xdr:to>
    <xdr:sp macro="" textlink="">
      <xdr:nvSpPr>
        <xdr:cNvPr id="540012" name="Line 53">
          <a:extLst>
            <a:ext uri="{FF2B5EF4-FFF2-40B4-BE49-F238E27FC236}">
              <a16:creationId xmlns:a16="http://schemas.microsoft.com/office/drawing/2014/main" id="{DC01D1EF-E486-4A20-A080-C119A3722FF0}"/>
            </a:ext>
          </a:extLst>
        </xdr:cNvPr>
        <xdr:cNvSpPr>
          <a:spLocks noChangeShapeType="1"/>
        </xdr:cNvSpPr>
      </xdr:nvSpPr>
      <xdr:spPr bwMode="auto">
        <a:xfrm flipH="1">
          <a:off x="2857500" y="4886325"/>
          <a:ext cx="0" cy="1133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18</xdr:row>
      <xdr:rowOff>0</xdr:rowOff>
    </xdr:from>
    <xdr:to>
      <xdr:col>26</xdr:col>
      <xdr:colOff>0</xdr:colOff>
      <xdr:row>18</xdr:row>
      <xdr:rowOff>0</xdr:rowOff>
    </xdr:to>
    <xdr:sp macro="" textlink="">
      <xdr:nvSpPr>
        <xdr:cNvPr id="540013" name="Line 66">
          <a:extLst>
            <a:ext uri="{FF2B5EF4-FFF2-40B4-BE49-F238E27FC236}">
              <a16:creationId xmlns:a16="http://schemas.microsoft.com/office/drawing/2014/main" id="{403D38E4-24A0-402C-A075-8E3D708443FB}"/>
            </a:ext>
          </a:extLst>
        </xdr:cNvPr>
        <xdr:cNvSpPr>
          <a:spLocks noChangeShapeType="1"/>
        </xdr:cNvSpPr>
      </xdr:nvSpPr>
      <xdr:spPr bwMode="auto">
        <a:xfrm>
          <a:off x="2724150" y="22860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28575</xdr:colOff>
      <xdr:row>36</xdr:row>
      <xdr:rowOff>19050</xdr:rowOff>
    </xdr:from>
    <xdr:to>
      <xdr:col>40</xdr:col>
      <xdr:colOff>28575</xdr:colOff>
      <xdr:row>38</xdr:row>
      <xdr:rowOff>19464</xdr:rowOff>
    </xdr:to>
    <xdr:sp macro="" textlink="">
      <xdr:nvSpPr>
        <xdr:cNvPr id="31" name="Oval 70">
          <a:extLst>
            <a:ext uri="{FF2B5EF4-FFF2-40B4-BE49-F238E27FC236}">
              <a16:creationId xmlns:a16="http://schemas.microsoft.com/office/drawing/2014/main" id="{58CFFD55-EB3D-4171-B379-9AF3775549C8}"/>
            </a:ext>
          </a:extLst>
        </xdr:cNvPr>
        <xdr:cNvSpPr>
          <a:spLocks noChangeArrowheads="1"/>
        </xdr:cNvSpPr>
      </xdr:nvSpPr>
      <xdr:spPr bwMode="auto">
        <a:xfrm>
          <a:off x="4371975" y="45339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a:t>
          </a:r>
        </a:p>
      </xdr:txBody>
    </xdr:sp>
    <xdr:clientData/>
  </xdr:twoCellAnchor>
  <xdr:twoCellAnchor>
    <xdr:from>
      <xdr:col>34</xdr:col>
      <xdr:colOff>19050</xdr:colOff>
      <xdr:row>37</xdr:row>
      <xdr:rowOff>95250</xdr:rowOff>
    </xdr:from>
    <xdr:to>
      <xdr:col>38</xdr:col>
      <xdr:colOff>57150</xdr:colOff>
      <xdr:row>40</xdr:row>
      <xdr:rowOff>57150</xdr:rowOff>
    </xdr:to>
    <xdr:sp macro="" textlink="">
      <xdr:nvSpPr>
        <xdr:cNvPr id="540015" name="Line 71">
          <a:extLst>
            <a:ext uri="{FF2B5EF4-FFF2-40B4-BE49-F238E27FC236}">
              <a16:creationId xmlns:a16="http://schemas.microsoft.com/office/drawing/2014/main" id="{44C0D5A2-9E45-4A1F-B0AD-E68DB41BE74A}"/>
            </a:ext>
          </a:extLst>
        </xdr:cNvPr>
        <xdr:cNvSpPr>
          <a:spLocks noChangeShapeType="1"/>
        </xdr:cNvSpPr>
      </xdr:nvSpPr>
      <xdr:spPr bwMode="auto">
        <a:xfrm flipH="1">
          <a:off x="3905250" y="4733925"/>
          <a:ext cx="4953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28575</xdr:colOff>
      <xdr:row>14</xdr:row>
      <xdr:rowOff>114300</xdr:rowOff>
    </xdr:from>
    <xdr:to>
      <xdr:col>47</xdr:col>
      <xdr:colOff>28575</xdr:colOff>
      <xdr:row>16</xdr:row>
      <xdr:rowOff>104775</xdr:rowOff>
    </xdr:to>
    <xdr:sp macro="" textlink="">
      <xdr:nvSpPr>
        <xdr:cNvPr id="33" name="Oval 72">
          <a:extLst>
            <a:ext uri="{FF2B5EF4-FFF2-40B4-BE49-F238E27FC236}">
              <a16:creationId xmlns:a16="http://schemas.microsoft.com/office/drawing/2014/main" id="{1EADF033-3E2A-4E22-BD4F-C04624CCAB4E}"/>
            </a:ext>
          </a:extLst>
        </xdr:cNvPr>
        <xdr:cNvSpPr>
          <a:spLocks noChangeArrowheads="1"/>
        </xdr:cNvSpPr>
      </xdr:nvSpPr>
      <xdr:spPr bwMode="auto">
        <a:xfrm>
          <a:off x="5172075" y="19050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t>
          </a:r>
        </a:p>
      </xdr:txBody>
    </xdr:sp>
    <xdr:clientData/>
  </xdr:twoCellAnchor>
  <xdr:twoCellAnchor>
    <xdr:from>
      <xdr:col>42</xdr:col>
      <xdr:colOff>95250</xdr:colOff>
      <xdr:row>11</xdr:row>
      <xdr:rowOff>123825</xdr:rowOff>
    </xdr:from>
    <xdr:to>
      <xdr:col>45</xdr:col>
      <xdr:colOff>57150</xdr:colOff>
      <xdr:row>15</xdr:row>
      <xdr:rowOff>28575</xdr:rowOff>
    </xdr:to>
    <xdr:sp macro="" textlink="">
      <xdr:nvSpPr>
        <xdr:cNvPr id="540017" name="Line 73">
          <a:extLst>
            <a:ext uri="{FF2B5EF4-FFF2-40B4-BE49-F238E27FC236}">
              <a16:creationId xmlns:a16="http://schemas.microsoft.com/office/drawing/2014/main" id="{DBF55604-E66C-459C-AEE5-CABDED691FBF}"/>
            </a:ext>
          </a:extLst>
        </xdr:cNvPr>
        <xdr:cNvSpPr>
          <a:spLocks noChangeShapeType="1"/>
        </xdr:cNvSpPr>
      </xdr:nvSpPr>
      <xdr:spPr bwMode="auto">
        <a:xfrm flipH="1" flipV="1">
          <a:off x="4895850" y="1543050"/>
          <a:ext cx="3048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9525</xdr:colOff>
      <xdr:row>7</xdr:row>
      <xdr:rowOff>19050</xdr:rowOff>
    </xdr:from>
    <xdr:to>
      <xdr:col>80</xdr:col>
      <xdr:colOff>0</xdr:colOff>
      <xdr:row>7</xdr:row>
      <xdr:rowOff>95250</xdr:rowOff>
    </xdr:to>
    <xdr:sp macro="" textlink="">
      <xdr:nvSpPr>
        <xdr:cNvPr id="540018" name="Rectangle 80" descr="40%">
          <a:extLst>
            <a:ext uri="{FF2B5EF4-FFF2-40B4-BE49-F238E27FC236}">
              <a16:creationId xmlns:a16="http://schemas.microsoft.com/office/drawing/2014/main" id="{1E754971-A978-468E-86AE-1AE2EF48EE6E}"/>
            </a:ext>
          </a:extLst>
        </xdr:cNvPr>
        <xdr:cNvSpPr>
          <a:spLocks noChangeArrowheads="1"/>
        </xdr:cNvSpPr>
      </xdr:nvSpPr>
      <xdr:spPr bwMode="auto">
        <a:xfrm>
          <a:off x="8696325" y="942975"/>
          <a:ext cx="447675" cy="76200"/>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clientData/>
  </xdr:twoCellAnchor>
  <xdr:twoCellAnchor>
    <xdr:from>
      <xdr:col>76</xdr:col>
      <xdr:colOff>9525</xdr:colOff>
      <xdr:row>8</xdr:row>
      <xdr:rowOff>19050</xdr:rowOff>
    </xdr:from>
    <xdr:to>
      <xdr:col>80</xdr:col>
      <xdr:colOff>0</xdr:colOff>
      <xdr:row>8</xdr:row>
      <xdr:rowOff>95250</xdr:rowOff>
    </xdr:to>
    <xdr:sp macro="" textlink="">
      <xdr:nvSpPr>
        <xdr:cNvPr id="540019" name="Rectangle 81" descr="20%">
          <a:extLst>
            <a:ext uri="{FF2B5EF4-FFF2-40B4-BE49-F238E27FC236}">
              <a16:creationId xmlns:a16="http://schemas.microsoft.com/office/drawing/2014/main" id="{AEEB5C7D-4A09-49A6-8821-E1BB07591F51}"/>
            </a:ext>
          </a:extLst>
        </xdr:cNvPr>
        <xdr:cNvSpPr>
          <a:spLocks noChangeArrowheads="1"/>
        </xdr:cNvSpPr>
      </xdr:nvSpPr>
      <xdr:spPr bwMode="auto">
        <a:xfrm>
          <a:off x="8696325" y="1066800"/>
          <a:ext cx="447675" cy="76200"/>
        </a:xfrm>
        <a:prstGeom prst="rect">
          <a:avLst/>
        </a:prstGeom>
        <a:blipFill dpi="0" rotWithShape="0">
          <a:blip xmlns:r="http://schemas.openxmlformats.org/officeDocument/2006/relationships" r:embed="rId3"/>
          <a:srcRect/>
          <a:tile tx="0" ty="0" sx="100000" sy="100000" flip="none" algn="tl"/>
        </a:blipFill>
        <a:ln w="9525">
          <a:solidFill>
            <a:srgbClr val="000000"/>
          </a:solidFill>
          <a:miter lim="800000"/>
          <a:headEnd/>
          <a:tailEnd/>
        </a:ln>
      </xdr:spPr>
    </xdr:sp>
    <xdr:clientData/>
  </xdr:twoCellAnchor>
  <xdr:twoCellAnchor>
    <xdr:from>
      <xdr:col>76</xdr:col>
      <xdr:colOff>9525</xdr:colOff>
      <xdr:row>9</xdr:row>
      <xdr:rowOff>19050</xdr:rowOff>
    </xdr:from>
    <xdr:to>
      <xdr:col>80</xdr:col>
      <xdr:colOff>0</xdr:colOff>
      <xdr:row>9</xdr:row>
      <xdr:rowOff>95250</xdr:rowOff>
    </xdr:to>
    <xdr:sp macro="" textlink="">
      <xdr:nvSpPr>
        <xdr:cNvPr id="540020" name="Rectangle 82" descr="Dark upward diagonal">
          <a:extLst>
            <a:ext uri="{FF2B5EF4-FFF2-40B4-BE49-F238E27FC236}">
              <a16:creationId xmlns:a16="http://schemas.microsoft.com/office/drawing/2014/main" id="{53D38D14-0B86-4A64-AB21-9542894B90BA}"/>
            </a:ext>
          </a:extLst>
        </xdr:cNvPr>
        <xdr:cNvSpPr>
          <a:spLocks noChangeArrowheads="1"/>
        </xdr:cNvSpPr>
      </xdr:nvSpPr>
      <xdr:spPr bwMode="auto">
        <a:xfrm>
          <a:off x="8696325" y="1190625"/>
          <a:ext cx="447675" cy="76200"/>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76</xdr:col>
      <xdr:colOff>9525</xdr:colOff>
      <xdr:row>10</xdr:row>
      <xdr:rowOff>28575</xdr:rowOff>
    </xdr:from>
    <xdr:to>
      <xdr:col>80</xdr:col>
      <xdr:colOff>0</xdr:colOff>
      <xdr:row>10</xdr:row>
      <xdr:rowOff>104775</xdr:rowOff>
    </xdr:to>
    <xdr:sp macro="" textlink="">
      <xdr:nvSpPr>
        <xdr:cNvPr id="540021" name="Rectangle 83" descr="Outlined diamond">
          <a:extLst>
            <a:ext uri="{FF2B5EF4-FFF2-40B4-BE49-F238E27FC236}">
              <a16:creationId xmlns:a16="http://schemas.microsoft.com/office/drawing/2014/main" id="{F1E08364-C414-4144-A30A-45A11190838D}"/>
            </a:ext>
          </a:extLst>
        </xdr:cNvPr>
        <xdr:cNvSpPr>
          <a:spLocks noChangeArrowheads="1"/>
        </xdr:cNvSpPr>
      </xdr:nvSpPr>
      <xdr:spPr bwMode="auto">
        <a:xfrm>
          <a:off x="8696325" y="1323975"/>
          <a:ext cx="447675" cy="762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26</xdr:col>
      <xdr:colOff>0</xdr:colOff>
      <xdr:row>4</xdr:row>
      <xdr:rowOff>104775</xdr:rowOff>
    </xdr:from>
    <xdr:to>
      <xdr:col>40</xdr:col>
      <xdr:colOff>76200</xdr:colOff>
      <xdr:row>9</xdr:row>
      <xdr:rowOff>0</xdr:rowOff>
    </xdr:to>
    <xdr:grpSp>
      <xdr:nvGrpSpPr>
        <xdr:cNvPr id="540022" name="Group 94">
          <a:extLst>
            <a:ext uri="{FF2B5EF4-FFF2-40B4-BE49-F238E27FC236}">
              <a16:creationId xmlns:a16="http://schemas.microsoft.com/office/drawing/2014/main" id="{157F6E31-49CF-489A-92EA-E96D663B2B40}"/>
            </a:ext>
          </a:extLst>
        </xdr:cNvPr>
        <xdr:cNvGrpSpPr>
          <a:grpSpLocks/>
        </xdr:cNvGrpSpPr>
      </xdr:nvGrpSpPr>
      <xdr:grpSpPr bwMode="auto">
        <a:xfrm>
          <a:off x="2928730" y="694497"/>
          <a:ext cx="1653209" cy="557833"/>
          <a:chOff x="121" y="32"/>
          <a:chExt cx="220" cy="68"/>
        </a:xfrm>
      </xdr:grpSpPr>
      <xdr:sp macro="" textlink="">
        <xdr:nvSpPr>
          <xdr:cNvPr id="540058" name="Line 95">
            <a:extLst>
              <a:ext uri="{FF2B5EF4-FFF2-40B4-BE49-F238E27FC236}">
                <a16:creationId xmlns:a16="http://schemas.microsoft.com/office/drawing/2014/main" id="{175A3609-4A51-4312-B435-F9EA57C7D1F0}"/>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0059" name="Rectangle 96" descr="40%">
            <a:extLst>
              <a:ext uri="{FF2B5EF4-FFF2-40B4-BE49-F238E27FC236}">
                <a16:creationId xmlns:a16="http://schemas.microsoft.com/office/drawing/2014/main" id="{ABD7D32E-A8E6-4F0E-9452-BA9C79C79AE3}"/>
              </a:ext>
            </a:extLst>
          </xdr:cNvPr>
          <xdr:cNvSpPr>
            <a:spLocks noChangeArrowheads="1"/>
          </xdr:cNvSpPr>
        </xdr:nvSpPr>
        <xdr:spPr bwMode="auto">
          <a:xfrm>
            <a:off x="121" y="69"/>
            <a:ext cx="29" cy="31"/>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sp macro="" textlink="">
        <xdr:nvSpPr>
          <xdr:cNvPr id="540060" name="Rectangle 97" descr="40%">
            <a:extLst>
              <a:ext uri="{FF2B5EF4-FFF2-40B4-BE49-F238E27FC236}">
                <a16:creationId xmlns:a16="http://schemas.microsoft.com/office/drawing/2014/main" id="{7437351B-2CB0-41F7-A487-C3981EA249F7}"/>
              </a:ext>
            </a:extLst>
          </xdr:cNvPr>
          <xdr:cNvSpPr>
            <a:spLocks noChangeArrowheads="1"/>
          </xdr:cNvSpPr>
        </xdr:nvSpPr>
        <xdr:spPr bwMode="auto">
          <a:xfrm>
            <a:off x="271" y="68"/>
            <a:ext cx="30" cy="32"/>
          </a:xfrm>
          <a:prstGeom prst="rect">
            <a:avLst/>
          </a:prstGeom>
          <a:blipFill dpi="0" rotWithShape="0">
            <a:blip xmlns:r="http://schemas.openxmlformats.org/officeDocument/2006/relationships" r:embed="rId4"/>
            <a:srcRect/>
            <a:tile tx="0" ty="0" sx="100000" sy="100000" flip="none" algn="tl"/>
          </a:blipFill>
          <a:ln w="9525">
            <a:solidFill>
              <a:srgbClr val="000000"/>
            </a:solidFill>
            <a:miter lim="800000"/>
            <a:headEnd/>
            <a:tailEnd/>
          </a:ln>
        </xdr:spPr>
      </xdr:sp>
      <xdr:sp macro="" textlink="">
        <xdr:nvSpPr>
          <xdr:cNvPr id="540061" name="Line 98">
            <a:extLst>
              <a:ext uri="{FF2B5EF4-FFF2-40B4-BE49-F238E27FC236}">
                <a16:creationId xmlns:a16="http://schemas.microsoft.com/office/drawing/2014/main" id="{1565D531-8E8A-412A-85D8-7064A3582A55}"/>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540062" name="Group 99">
            <a:extLst>
              <a:ext uri="{FF2B5EF4-FFF2-40B4-BE49-F238E27FC236}">
                <a16:creationId xmlns:a16="http://schemas.microsoft.com/office/drawing/2014/main" id="{A3FCD288-0DD7-427C-8C15-8B2BBA4475CB}"/>
              </a:ext>
            </a:extLst>
          </xdr:cNvPr>
          <xdr:cNvGrpSpPr>
            <a:grpSpLocks/>
          </xdr:cNvGrpSpPr>
        </xdr:nvGrpSpPr>
        <xdr:grpSpPr bwMode="auto">
          <a:xfrm>
            <a:off x="266" y="33"/>
            <a:ext cx="75" cy="37"/>
            <a:chOff x="193" y="31"/>
            <a:chExt cx="80" cy="33"/>
          </a:xfrm>
        </xdr:grpSpPr>
        <xdr:sp macro="" textlink="">
          <xdr:nvSpPr>
            <xdr:cNvPr id="540063" name="Line 100">
              <a:extLst>
                <a:ext uri="{FF2B5EF4-FFF2-40B4-BE49-F238E27FC236}">
                  <a16:creationId xmlns:a16="http://schemas.microsoft.com/office/drawing/2014/main" id="{42F3985C-0639-479E-B6D5-FBEE42B6E0AE}"/>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Oval 101">
              <a:extLst>
                <a:ext uri="{FF2B5EF4-FFF2-40B4-BE49-F238E27FC236}">
                  <a16:creationId xmlns:a16="http://schemas.microsoft.com/office/drawing/2014/main" id="{4618C9EC-CDCC-4CF3-B23E-C08E1F22820D}"/>
                </a:ext>
              </a:extLst>
            </xdr:cNvPr>
            <xdr:cNvSpPr>
              <a:spLocks noChangeArrowheads="1"/>
            </xdr:cNvSpPr>
          </xdr:nvSpPr>
          <xdr:spPr bwMode="auto">
            <a:xfrm>
              <a:off x="242" y="31"/>
              <a:ext cx="31" cy="28"/>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27</xdr:col>
      <xdr:colOff>95250</xdr:colOff>
      <xdr:row>8</xdr:row>
      <xdr:rowOff>0</xdr:rowOff>
    </xdr:from>
    <xdr:to>
      <xdr:col>27</xdr:col>
      <xdr:colOff>95250</xdr:colOff>
      <xdr:row>15</xdr:row>
      <xdr:rowOff>0</xdr:rowOff>
    </xdr:to>
    <xdr:sp macro="" textlink="">
      <xdr:nvSpPr>
        <xdr:cNvPr id="540023" name="Line 103">
          <a:extLst>
            <a:ext uri="{FF2B5EF4-FFF2-40B4-BE49-F238E27FC236}">
              <a16:creationId xmlns:a16="http://schemas.microsoft.com/office/drawing/2014/main" id="{3DF919C8-81A4-472D-BBA1-5BBA1F88E38C}"/>
            </a:ext>
          </a:extLst>
        </xdr:cNvPr>
        <xdr:cNvSpPr>
          <a:spLocks noChangeShapeType="1"/>
        </xdr:cNvSpPr>
      </xdr:nvSpPr>
      <xdr:spPr bwMode="auto">
        <a:xfrm>
          <a:off x="3181350" y="1047750"/>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95250</xdr:colOff>
      <xdr:row>15</xdr:row>
      <xdr:rowOff>0</xdr:rowOff>
    </xdr:from>
    <xdr:to>
      <xdr:col>31</xdr:col>
      <xdr:colOff>0</xdr:colOff>
      <xdr:row>15</xdr:row>
      <xdr:rowOff>0</xdr:rowOff>
    </xdr:to>
    <xdr:sp macro="" textlink="">
      <xdr:nvSpPr>
        <xdr:cNvPr id="540024" name="Line 104">
          <a:extLst>
            <a:ext uri="{FF2B5EF4-FFF2-40B4-BE49-F238E27FC236}">
              <a16:creationId xmlns:a16="http://schemas.microsoft.com/office/drawing/2014/main" id="{2CCAF958-CBED-4746-BB48-CAA3136F0CBE}"/>
            </a:ext>
          </a:extLst>
        </xdr:cNvPr>
        <xdr:cNvSpPr>
          <a:spLocks noChangeShapeType="1"/>
        </xdr:cNvSpPr>
      </xdr:nvSpPr>
      <xdr:spPr bwMode="auto">
        <a:xfrm>
          <a:off x="3181350" y="1914525"/>
          <a:ext cx="3619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95250</xdr:colOff>
      <xdr:row>8</xdr:row>
      <xdr:rowOff>0</xdr:rowOff>
    </xdr:from>
    <xdr:to>
      <xdr:col>35</xdr:col>
      <xdr:colOff>95250</xdr:colOff>
      <xdr:row>8</xdr:row>
      <xdr:rowOff>0</xdr:rowOff>
    </xdr:to>
    <xdr:sp macro="" textlink="">
      <xdr:nvSpPr>
        <xdr:cNvPr id="540025" name="Line 105">
          <a:extLst>
            <a:ext uri="{FF2B5EF4-FFF2-40B4-BE49-F238E27FC236}">
              <a16:creationId xmlns:a16="http://schemas.microsoft.com/office/drawing/2014/main" id="{9C96AC2B-4D04-426B-98CF-CC477C25D33F}"/>
            </a:ext>
          </a:extLst>
        </xdr:cNvPr>
        <xdr:cNvSpPr>
          <a:spLocks noChangeShapeType="1"/>
        </xdr:cNvSpPr>
      </xdr:nvSpPr>
      <xdr:spPr bwMode="auto">
        <a:xfrm flipV="1">
          <a:off x="3181350" y="1047750"/>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95250</xdr:colOff>
      <xdr:row>8</xdr:row>
      <xdr:rowOff>9525</xdr:rowOff>
    </xdr:from>
    <xdr:to>
      <xdr:col>35</xdr:col>
      <xdr:colOff>95250</xdr:colOff>
      <xdr:row>15</xdr:row>
      <xdr:rowOff>9525</xdr:rowOff>
    </xdr:to>
    <xdr:sp macro="" textlink="">
      <xdr:nvSpPr>
        <xdr:cNvPr id="540026" name="Line 106">
          <a:extLst>
            <a:ext uri="{FF2B5EF4-FFF2-40B4-BE49-F238E27FC236}">
              <a16:creationId xmlns:a16="http://schemas.microsoft.com/office/drawing/2014/main" id="{91C81A26-F266-4262-9D09-325C17CDD3F8}"/>
            </a:ext>
          </a:extLst>
        </xdr:cNvPr>
        <xdr:cNvSpPr>
          <a:spLocks noChangeShapeType="1"/>
        </xdr:cNvSpPr>
      </xdr:nvSpPr>
      <xdr:spPr bwMode="auto">
        <a:xfrm>
          <a:off x="4095750" y="1057275"/>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15</xdr:row>
      <xdr:rowOff>0</xdr:rowOff>
    </xdr:from>
    <xdr:to>
      <xdr:col>35</xdr:col>
      <xdr:colOff>104775</xdr:colOff>
      <xdr:row>15</xdr:row>
      <xdr:rowOff>0</xdr:rowOff>
    </xdr:to>
    <xdr:sp macro="" textlink="">
      <xdr:nvSpPr>
        <xdr:cNvPr id="540027" name="Line 107">
          <a:extLst>
            <a:ext uri="{FF2B5EF4-FFF2-40B4-BE49-F238E27FC236}">
              <a16:creationId xmlns:a16="http://schemas.microsoft.com/office/drawing/2014/main" id="{42437EFE-CA04-474A-9C2A-0F4541D0D95A}"/>
            </a:ext>
          </a:extLst>
        </xdr:cNvPr>
        <xdr:cNvSpPr>
          <a:spLocks noChangeShapeType="1"/>
        </xdr:cNvSpPr>
      </xdr:nvSpPr>
      <xdr:spPr bwMode="auto">
        <a:xfrm>
          <a:off x="3781425" y="1914525"/>
          <a:ext cx="323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7</xdr:row>
      <xdr:rowOff>9525</xdr:rowOff>
    </xdr:from>
    <xdr:to>
      <xdr:col>24</xdr:col>
      <xdr:colOff>95250</xdr:colOff>
      <xdr:row>15</xdr:row>
      <xdr:rowOff>9525</xdr:rowOff>
    </xdr:to>
    <xdr:sp macro="" textlink="">
      <xdr:nvSpPr>
        <xdr:cNvPr id="540028" name="Line 109">
          <a:extLst>
            <a:ext uri="{FF2B5EF4-FFF2-40B4-BE49-F238E27FC236}">
              <a16:creationId xmlns:a16="http://schemas.microsoft.com/office/drawing/2014/main" id="{4177FF9C-043A-4F11-B70F-3584147CDCFE}"/>
            </a:ext>
          </a:extLst>
        </xdr:cNvPr>
        <xdr:cNvSpPr>
          <a:spLocks noChangeShapeType="1"/>
        </xdr:cNvSpPr>
      </xdr:nvSpPr>
      <xdr:spPr bwMode="auto">
        <a:xfrm>
          <a:off x="2838450" y="933450"/>
          <a:ext cx="0" cy="9906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15</xdr:row>
      <xdr:rowOff>0</xdr:rowOff>
    </xdr:from>
    <xdr:to>
      <xdr:col>25</xdr:col>
      <xdr:colOff>95250</xdr:colOff>
      <xdr:row>15</xdr:row>
      <xdr:rowOff>0</xdr:rowOff>
    </xdr:to>
    <xdr:sp macro="" textlink="">
      <xdr:nvSpPr>
        <xdr:cNvPr id="540029" name="Line 110">
          <a:extLst>
            <a:ext uri="{FF2B5EF4-FFF2-40B4-BE49-F238E27FC236}">
              <a16:creationId xmlns:a16="http://schemas.microsoft.com/office/drawing/2014/main" id="{0CCDDB32-E0C1-450C-9D33-C224D241C3C7}"/>
            </a:ext>
          </a:extLst>
        </xdr:cNvPr>
        <xdr:cNvSpPr>
          <a:spLocks noChangeShapeType="1"/>
        </xdr:cNvSpPr>
      </xdr:nvSpPr>
      <xdr:spPr bwMode="auto">
        <a:xfrm>
          <a:off x="2724150" y="19145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8</xdr:row>
      <xdr:rowOff>95250</xdr:rowOff>
    </xdr:from>
    <xdr:to>
      <xdr:col>27</xdr:col>
      <xdr:colOff>95250</xdr:colOff>
      <xdr:row>9</xdr:row>
      <xdr:rowOff>104775</xdr:rowOff>
    </xdr:to>
    <xdr:sp macro="" textlink="">
      <xdr:nvSpPr>
        <xdr:cNvPr id="540030" name="Line 111">
          <a:extLst>
            <a:ext uri="{FF2B5EF4-FFF2-40B4-BE49-F238E27FC236}">
              <a16:creationId xmlns:a16="http://schemas.microsoft.com/office/drawing/2014/main" id="{EF48E22F-4620-40A6-985F-91CD3F7755DE}"/>
            </a:ext>
          </a:extLst>
        </xdr:cNvPr>
        <xdr:cNvSpPr>
          <a:spLocks noChangeShapeType="1"/>
        </xdr:cNvSpPr>
      </xdr:nvSpPr>
      <xdr:spPr bwMode="auto">
        <a:xfrm flipH="1" flipV="1">
          <a:off x="2571750" y="1143000"/>
          <a:ext cx="60960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xdr:colOff>
      <xdr:row>7</xdr:row>
      <xdr:rowOff>112395</xdr:rowOff>
    </xdr:from>
    <xdr:to>
      <xdr:col>22</xdr:col>
      <xdr:colOff>57150</xdr:colOff>
      <xdr:row>9</xdr:row>
      <xdr:rowOff>110663</xdr:rowOff>
    </xdr:to>
    <xdr:sp macro="" textlink="">
      <xdr:nvSpPr>
        <xdr:cNvPr id="55" name="Oval 112">
          <a:extLst>
            <a:ext uri="{FF2B5EF4-FFF2-40B4-BE49-F238E27FC236}">
              <a16:creationId xmlns:a16="http://schemas.microsoft.com/office/drawing/2014/main" id="{245C9050-2569-44FE-881A-337993444F2A}"/>
            </a:ext>
          </a:extLst>
        </xdr:cNvPr>
        <xdr:cNvSpPr>
          <a:spLocks noChangeArrowheads="1"/>
        </xdr:cNvSpPr>
      </xdr:nvSpPr>
      <xdr:spPr bwMode="auto">
        <a:xfrm>
          <a:off x="2343150" y="10287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clientData/>
  </xdr:twoCellAnchor>
  <xdr:twoCellAnchor>
    <xdr:from>
      <xdr:col>23</xdr:col>
      <xdr:colOff>9525</xdr:colOff>
      <xdr:row>4</xdr:row>
      <xdr:rowOff>9525</xdr:rowOff>
    </xdr:from>
    <xdr:to>
      <xdr:col>32</xdr:col>
      <xdr:colOff>0</xdr:colOff>
      <xdr:row>9</xdr:row>
      <xdr:rowOff>47625</xdr:rowOff>
    </xdr:to>
    <xdr:grpSp>
      <xdr:nvGrpSpPr>
        <xdr:cNvPr id="540032" name="Group 113">
          <a:extLst>
            <a:ext uri="{FF2B5EF4-FFF2-40B4-BE49-F238E27FC236}">
              <a16:creationId xmlns:a16="http://schemas.microsoft.com/office/drawing/2014/main" id="{2F9AD49F-B7F1-477D-B6F5-2530B3B55CD0}"/>
            </a:ext>
          </a:extLst>
        </xdr:cNvPr>
        <xdr:cNvGrpSpPr>
          <a:grpSpLocks/>
        </xdr:cNvGrpSpPr>
      </xdr:nvGrpSpPr>
      <xdr:grpSpPr bwMode="auto">
        <a:xfrm>
          <a:off x="2600325" y="599247"/>
          <a:ext cx="1004266" cy="700708"/>
          <a:chOff x="510" y="177"/>
          <a:chExt cx="134" cy="90"/>
        </a:xfrm>
      </xdr:grpSpPr>
      <xdr:sp macro="" textlink="">
        <xdr:nvSpPr>
          <xdr:cNvPr id="540053" name="Line 114">
            <a:extLst>
              <a:ext uri="{FF2B5EF4-FFF2-40B4-BE49-F238E27FC236}">
                <a16:creationId xmlns:a16="http://schemas.microsoft.com/office/drawing/2014/main" id="{21375648-C7DA-4B6A-92E5-B15ADFC61CDB}"/>
              </a:ext>
            </a:extLst>
          </xdr:cNvPr>
          <xdr:cNvSpPr>
            <a:spLocks noChangeShapeType="1"/>
          </xdr:cNvSpPr>
        </xdr:nvSpPr>
        <xdr:spPr bwMode="auto">
          <a:xfrm flipH="1" flipV="1">
            <a:off x="533" y="208"/>
            <a:ext cx="101" cy="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Oval 115">
            <a:extLst>
              <a:ext uri="{FF2B5EF4-FFF2-40B4-BE49-F238E27FC236}">
                <a16:creationId xmlns:a16="http://schemas.microsoft.com/office/drawing/2014/main" id="{CE961B9D-B7F0-4162-AB16-65891406AE2D}"/>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540055" name="Line 116">
            <a:extLst>
              <a:ext uri="{FF2B5EF4-FFF2-40B4-BE49-F238E27FC236}">
                <a16:creationId xmlns:a16="http://schemas.microsoft.com/office/drawing/2014/main" id="{361FA0A9-51FD-4CC0-ADC6-D2FA98E1F62E}"/>
              </a:ext>
            </a:extLst>
          </xdr:cNvPr>
          <xdr:cNvSpPr>
            <a:spLocks noChangeShapeType="1"/>
          </xdr:cNvSpPr>
        </xdr:nvSpPr>
        <xdr:spPr bwMode="auto">
          <a:xfrm flipV="1">
            <a:off x="625" y="261"/>
            <a:ext cx="19"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0056" name="Line 117">
            <a:extLst>
              <a:ext uri="{FF2B5EF4-FFF2-40B4-BE49-F238E27FC236}">
                <a16:creationId xmlns:a16="http://schemas.microsoft.com/office/drawing/2014/main" id="{627F0F7F-D3B5-4AF3-B767-7C7164F82018}"/>
              </a:ext>
            </a:extLst>
          </xdr:cNvPr>
          <xdr:cNvSpPr>
            <a:spLocks noChangeShapeType="1"/>
          </xdr:cNvSpPr>
        </xdr:nvSpPr>
        <xdr:spPr bwMode="auto">
          <a:xfrm>
            <a:off x="625" y="262"/>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0057" name="Line 118">
            <a:extLst>
              <a:ext uri="{FF2B5EF4-FFF2-40B4-BE49-F238E27FC236}">
                <a16:creationId xmlns:a16="http://schemas.microsoft.com/office/drawing/2014/main" id="{914E83FE-6BFD-459C-BD42-156816583AFD}"/>
              </a:ext>
            </a:extLst>
          </xdr:cNvPr>
          <xdr:cNvSpPr>
            <a:spLocks noChangeShapeType="1"/>
          </xdr:cNvSpPr>
        </xdr:nvSpPr>
        <xdr:spPr bwMode="auto">
          <a:xfrm>
            <a:off x="643" y="261"/>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32</xdr:col>
      <xdr:colOff>38100</xdr:colOff>
      <xdr:row>25</xdr:row>
      <xdr:rowOff>9525</xdr:rowOff>
    </xdr:from>
    <xdr:to>
      <xdr:col>32</xdr:col>
      <xdr:colOff>38100</xdr:colOff>
      <xdr:row>33</xdr:row>
      <xdr:rowOff>123825</xdr:rowOff>
    </xdr:to>
    <xdr:sp macro="" textlink="">
      <xdr:nvSpPr>
        <xdr:cNvPr id="540033" name="Line 7">
          <a:extLst>
            <a:ext uri="{FF2B5EF4-FFF2-40B4-BE49-F238E27FC236}">
              <a16:creationId xmlns:a16="http://schemas.microsoft.com/office/drawing/2014/main" id="{9438B6E6-6736-4C0A-AF6D-D7C8B978C48C}"/>
            </a:ext>
          </a:extLst>
        </xdr:cNvPr>
        <xdr:cNvSpPr>
          <a:spLocks noChangeShapeType="1"/>
        </xdr:cNvSpPr>
      </xdr:nvSpPr>
      <xdr:spPr bwMode="auto">
        <a:xfrm flipH="1">
          <a:off x="3695700" y="3162300"/>
          <a:ext cx="0" cy="11049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114300</xdr:colOff>
      <xdr:row>25</xdr:row>
      <xdr:rowOff>9525</xdr:rowOff>
    </xdr:from>
    <xdr:to>
      <xdr:col>33</xdr:col>
      <xdr:colOff>9525</xdr:colOff>
      <xdr:row>33</xdr:row>
      <xdr:rowOff>123825</xdr:rowOff>
    </xdr:to>
    <xdr:sp macro="" textlink="">
      <xdr:nvSpPr>
        <xdr:cNvPr id="540034" name="Line 8">
          <a:extLst>
            <a:ext uri="{FF2B5EF4-FFF2-40B4-BE49-F238E27FC236}">
              <a16:creationId xmlns:a16="http://schemas.microsoft.com/office/drawing/2014/main" id="{6D658C02-E622-478A-B02B-5F50F89B65D3}"/>
            </a:ext>
          </a:extLst>
        </xdr:cNvPr>
        <xdr:cNvSpPr>
          <a:spLocks noChangeShapeType="1"/>
        </xdr:cNvSpPr>
      </xdr:nvSpPr>
      <xdr:spPr bwMode="auto">
        <a:xfrm>
          <a:off x="3771900" y="3162300"/>
          <a:ext cx="9525" cy="11049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19050</xdr:colOff>
      <xdr:row>9</xdr:row>
      <xdr:rowOff>0</xdr:rowOff>
    </xdr:from>
    <xdr:to>
      <xdr:col>32</xdr:col>
      <xdr:colOff>28575</xdr:colOff>
      <xdr:row>25</xdr:row>
      <xdr:rowOff>0</xdr:rowOff>
    </xdr:to>
    <xdr:sp macro="" textlink="">
      <xdr:nvSpPr>
        <xdr:cNvPr id="540035" name="Line 30">
          <a:extLst>
            <a:ext uri="{FF2B5EF4-FFF2-40B4-BE49-F238E27FC236}">
              <a16:creationId xmlns:a16="http://schemas.microsoft.com/office/drawing/2014/main" id="{A6D7407C-C0E9-4BE1-BA5A-0B5A6AD47612}"/>
            </a:ext>
          </a:extLst>
        </xdr:cNvPr>
        <xdr:cNvSpPr>
          <a:spLocks noChangeShapeType="1"/>
        </xdr:cNvSpPr>
      </xdr:nvSpPr>
      <xdr:spPr bwMode="auto">
        <a:xfrm>
          <a:off x="3676650" y="1171575"/>
          <a:ext cx="9525"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9</xdr:row>
      <xdr:rowOff>0</xdr:rowOff>
    </xdr:from>
    <xdr:to>
      <xdr:col>33</xdr:col>
      <xdr:colOff>0</xdr:colOff>
      <xdr:row>24</xdr:row>
      <xdr:rowOff>123825</xdr:rowOff>
    </xdr:to>
    <xdr:sp macro="" textlink="">
      <xdr:nvSpPr>
        <xdr:cNvPr id="540036" name="Line 31">
          <a:extLst>
            <a:ext uri="{FF2B5EF4-FFF2-40B4-BE49-F238E27FC236}">
              <a16:creationId xmlns:a16="http://schemas.microsoft.com/office/drawing/2014/main" id="{5F24EE76-9CB9-4870-A534-0E7C2209CDF5}"/>
            </a:ext>
          </a:extLst>
        </xdr:cNvPr>
        <xdr:cNvSpPr>
          <a:spLocks noChangeShapeType="1"/>
        </xdr:cNvSpPr>
      </xdr:nvSpPr>
      <xdr:spPr bwMode="auto">
        <a:xfrm>
          <a:off x="3762375" y="1171575"/>
          <a:ext cx="9525"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104775</xdr:colOff>
      <xdr:row>8</xdr:row>
      <xdr:rowOff>123825</xdr:rowOff>
    </xdr:from>
    <xdr:to>
      <xdr:col>33</xdr:col>
      <xdr:colOff>19050</xdr:colOff>
      <xdr:row>9</xdr:row>
      <xdr:rowOff>47625</xdr:rowOff>
    </xdr:to>
    <xdr:grpSp>
      <xdr:nvGrpSpPr>
        <xdr:cNvPr id="540037" name="Group 113">
          <a:extLst>
            <a:ext uri="{FF2B5EF4-FFF2-40B4-BE49-F238E27FC236}">
              <a16:creationId xmlns:a16="http://schemas.microsoft.com/office/drawing/2014/main" id="{7C0AC3FB-0A1D-41BD-B573-B460DD7A35F1}"/>
            </a:ext>
          </a:extLst>
        </xdr:cNvPr>
        <xdr:cNvGrpSpPr>
          <a:grpSpLocks/>
        </xdr:cNvGrpSpPr>
      </xdr:nvGrpSpPr>
      <xdr:grpSpPr bwMode="auto">
        <a:xfrm>
          <a:off x="3596723" y="1243634"/>
          <a:ext cx="139562" cy="56321"/>
          <a:chOff x="625" y="261"/>
          <a:chExt cx="19" cy="6"/>
        </a:xfrm>
      </xdr:grpSpPr>
      <xdr:sp macro="" textlink="">
        <xdr:nvSpPr>
          <xdr:cNvPr id="540050" name="Line 116">
            <a:extLst>
              <a:ext uri="{FF2B5EF4-FFF2-40B4-BE49-F238E27FC236}">
                <a16:creationId xmlns:a16="http://schemas.microsoft.com/office/drawing/2014/main" id="{C210C3C7-A5A2-4ADB-8E77-87F504576E1D}"/>
              </a:ext>
            </a:extLst>
          </xdr:cNvPr>
          <xdr:cNvSpPr>
            <a:spLocks noChangeShapeType="1"/>
          </xdr:cNvSpPr>
        </xdr:nvSpPr>
        <xdr:spPr bwMode="auto">
          <a:xfrm flipV="1">
            <a:off x="625" y="261"/>
            <a:ext cx="19"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0051" name="Line 117">
            <a:extLst>
              <a:ext uri="{FF2B5EF4-FFF2-40B4-BE49-F238E27FC236}">
                <a16:creationId xmlns:a16="http://schemas.microsoft.com/office/drawing/2014/main" id="{4893BB18-2094-4790-BF1B-0350F5BE6D73}"/>
              </a:ext>
            </a:extLst>
          </xdr:cNvPr>
          <xdr:cNvSpPr>
            <a:spLocks noChangeShapeType="1"/>
          </xdr:cNvSpPr>
        </xdr:nvSpPr>
        <xdr:spPr bwMode="auto">
          <a:xfrm>
            <a:off x="625" y="262"/>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0052" name="Line 118">
            <a:extLst>
              <a:ext uri="{FF2B5EF4-FFF2-40B4-BE49-F238E27FC236}">
                <a16:creationId xmlns:a16="http://schemas.microsoft.com/office/drawing/2014/main" id="{5874B8B8-C33D-4E76-9FC1-2A9F3273E621}"/>
              </a:ext>
            </a:extLst>
          </xdr:cNvPr>
          <xdr:cNvSpPr>
            <a:spLocks noChangeShapeType="1"/>
          </xdr:cNvSpPr>
        </xdr:nvSpPr>
        <xdr:spPr bwMode="auto">
          <a:xfrm>
            <a:off x="643" y="261"/>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110291</xdr:colOff>
      <xdr:row>15</xdr:row>
      <xdr:rowOff>10773</xdr:rowOff>
    </xdr:from>
    <xdr:to>
      <xdr:col>30</xdr:col>
      <xdr:colOff>2</xdr:colOff>
      <xdr:row>48</xdr:row>
      <xdr:rowOff>1263</xdr:rowOff>
    </xdr:to>
    <xdr:cxnSp macro="">
      <xdr:nvCxnSpPr>
        <xdr:cNvPr id="88" name="Straight Connector 87">
          <a:extLst>
            <a:ext uri="{FF2B5EF4-FFF2-40B4-BE49-F238E27FC236}">
              <a16:creationId xmlns:a16="http://schemas.microsoft.com/office/drawing/2014/main" id="{2AD41E41-0DBA-4269-A8F4-CD9D44515737}"/>
            </a:ext>
          </a:extLst>
        </xdr:cNvPr>
        <xdr:cNvCxnSpPr/>
      </xdr:nvCxnSpPr>
      <xdr:spPr>
        <a:xfrm rot="5400000">
          <a:off x="1388644" y="4000496"/>
          <a:ext cx="4135859" cy="50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113632</xdr:colOff>
      <xdr:row>47</xdr:row>
      <xdr:rowOff>125329</xdr:rowOff>
    </xdr:from>
    <xdr:to>
      <xdr:col>34</xdr:col>
      <xdr:colOff>10027</xdr:colOff>
      <xdr:row>47</xdr:row>
      <xdr:rowOff>125329</xdr:rowOff>
    </xdr:to>
    <xdr:cxnSp macro="">
      <xdr:nvCxnSpPr>
        <xdr:cNvPr id="99" name="Straight Connector 98">
          <a:extLst>
            <a:ext uri="{FF2B5EF4-FFF2-40B4-BE49-F238E27FC236}">
              <a16:creationId xmlns:a16="http://schemas.microsoft.com/office/drawing/2014/main" id="{4D90600A-AEBC-4082-B33B-82C635FC5567}"/>
            </a:ext>
          </a:extLst>
        </xdr:cNvPr>
        <xdr:cNvCxnSpPr/>
      </xdr:nvCxnSpPr>
      <xdr:spPr>
        <a:xfrm rot="16200000" flipH="1">
          <a:off x="3693862" y="5839493"/>
          <a:ext cx="0" cy="4729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10027</xdr:colOff>
      <xdr:row>15</xdr:row>
      <xdr:rowOff>5013</xdr:rowOff>
    </xdr:from>
    <xdr:to>
      <xdr:col>34</xdr:col>
      <xdr:colOff>20053</xdr:colOff>
      <xdr:row>48</xdr:row>
      <xdr:rowOff>24088</xdr:rowOff>
    </xdr:to>
    <xdr:cxnSp macro="">
      <xdr:nvCxnSpPr>
        <xdr:cNvPr id="102" name="Straight Connector 101">
          <a:extLst>
            <a:ext uri="{FF2B5EF4-FFF2-40B4-BE49-F238E27FC236}">
              <a16:creationId xmlns:a16="http://schemas.microsoft.com/office/drawing/2014/main" id="{8A32329D-6544-4AD9-B4A7-88F562BA46DE}"/>
            </a:ext>
          </a:extLst>
        </xdr:cNvPr>
        <xdr:cNvCxnSpPr/>
      </xdr:nvCxnSpPr>
      <xdr:spPr>
        <a:xfrm rot="5400000">
          <a:off x="1867401" y="4008020"/>
          <a:ext cx="4135856" cy="100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104775</xdr:colOff>
      <xdr:row>38</xdr:row>
      <xdr:rowOff>123825</xdr:rowOff>
    </xdr:from>
    <xdr:to>
      <xdr:col>25</xdr:col>
      <xdr:colOff>104775</xdr:colOff>
      <xdr:row>38</xdr:row>
      <xdr:rowOff>123825</xdr:rowOff>
    </xdr:to>
    <xdr:sp macro="" textlink="">
      <xdr:nvSpPr>
        <xdr:cNvPr id="540041" name="Line 50">
          <a:extLst>
            <a:ext uri="{FF2B5EF4-FFF2-40B4-BE49-F238E27FC236}">
              <a16:creationId xmlns:a16="http://schemas.microsoft.com/office/drawing/2014/main" id="{00C8211A-D1BA-46E9-A369-77E6F7AC6609}"/>
            </a:ext>
          </a:extLst>
        </xdr:cNvPr>
        <xdr:cNvSpPr>
          <a:spLocks noChangeShapeType="1"/>
        </xdr:cNvSpPr>
      </xdr:nvSpPr>
      <xdr:spPr bwMode="auto">
        <a:xfrm>
          <a:off x="2733675" y="48863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33</xdr:row>
      <xdr:rowOff>123825</xdr:rowOff>
    </xdr:from>
    <xdr:to>
      <xdr:col>24</xdr:col>
      <xdr:colOff>114300</xdr:colOff>
      <xdr:row>38</xdr:row>
      <xdr:rowOff>123825</xdr:rowOff>
    </xdr:to>
    <xdr:sp macro="" textlink="">
      <xdr:nvSpPr>
        <xdr:cNvPr id="540042" name="Line 52">
          <a:extLst>
            <a:ext uri="{FF2B5EF4-FFF2-40B4-BE49-F238E27FC236}">
              <a16:creationId xmlns:a16="http://schemas.microsoft.com/office/drawing/2014/main" id="{7A10EF35-209A-465A-A477-0E99BFEACCBD}"/>
            </a:ext>
          </a:extLst>
        </xdr:cNvPr>
        <xdr:cNvSpPr>
          <a:spLocks noChangeShapeType="1"/>
        </xdr:cNvSpPr>
      </xdr:nvSpPr>
      <xdr:spPr bwMode="auto">
        <a:xfrm>
          <a:off x="2857500" y="4267200"/>
          <a:ext cx="0" cy="619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34</xdr:row>
      <xdr:rowOff>9525</xdr:rowOff>
    </xdr:from>
    <xdr:to>
      <xdr:col>26</xdr:col>
      <xdr:colOff>0</xdr:colOff>
      <xdr:row>34</xdr:row>
      <xdr:rowOff>9525</xdr:rowOff>
    </xdr:to>
    <xdr:sp macro="" textlink="">
      <xdr:nvSpPr>
        <xdr:cNvPr id="540043" name="Line 66">
          <a:extLst>
            <a:ext uri="{FF2B5EF4-FFF2-40B4-BE49-F238E27FC236}">
              <a16:creationId xmlns:a16="http://schemas.microsoft.com/office/drawing/2014/main" id="{DC8CD861-D0CB-4548-9C18-DE647BEF4A9E}"/>
            </a:ext>
          </a:extLst>
        </xdr:cNvPr>
        <xdr:cNvSpPr>
          <a:spLocks noChangeShapeType="1"/>
        </xdr:cNvSpPr>
      </xdr:nvSpPr>
      <xdr:spPr bwMode="auto">
        <a:xfrm>
          <a:off x="2724150" y="42767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24</xdr:row>
      <xdr:rowOff>114300</xdr:rowOff>
    </xdr:from>
    <xdr:to>
      <xdr:col>24</xdr:col>
      <xdr:colOff>114300</xdr:colOff>
      <xdr:row>34</xdr:row>
      <xdr:rowOff>0</xdr:rowOff>
    </xdr:to>
    <xdr:sp macro="" textlink="">
      <xdr:nvSpPr>
        <xdr:cNvPr id="540044" name="Line 53">
          <a:extLst>
            <a:ext uri="{FF2B5EF4-FFF2-40B4-BE49-F238E27FC236}">
              <a16:creationId xmlns:a16="http://schemas.microsoft.com/office/drawing/2014/main" id="{63D7909D-3685-430E-8F4B-F475A306CAD2}"/>
            </a:ext>
          </a:extLst>
        </xdr:cNvPr>
        <xdr:cNvSpPr>
          <a:spLocks noChangeShapeType="1"/>
        </xdr:cNvSpPr>
      </xdr:nvSpPr>
      <xdr:spPr bwMode="auto">
        <a:xfrm flipH="1">
          <a:off x="2857500" y="3143250"/>
          <a:ext cx="0" cy="11239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76200</xdr:colOff>
      <xdr:row>11</xdr:row>
      <xdr:rowOff>47625</xdr:rowOff>
    </xdr:from>
    <xdr:to>
      <xdr:col>43</xdr:col>
      <xdr:colOff>114300</xdr:colOff>
      <xdr:row>11</xdr:row>
      <xdr:rowOff>47625</xdr:rowOff>
    </xdr:to>
    <xdr:sp macro="" textlink="">
      <xdr:nvSpPr>
        <xdr:cNvPr id="540045" name="Line 29">
          <a:extLst>
            <a:ext uri="{FF2B5EF4-FFF2-40B4-BE49-F238E27FC236}">
              <a16:creationId xmlns:a16="http://schemas.microsoft.com/office/drawing/2014/main" id="{C3067504-F360-463E-8A3C-97D595AAEA36}"/>
            </a:ext>
          </a:extLst>
        </xdr:cNvPr>
        <xdr:cNvSpPr>
          <a:spLocks noChangeShapeType="1"/>
        </xdr:cNvSpPr>
      </xdr:nvSpPr>
      <xdr:spPr bwMode="auto">
        <a:xfrm>
          <a:off x="3619500" y="1466850"/>
          <a:ext cx="14097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34</xdr:row>
      <xdr:rowOff>114300</xdr:rowOff>
    </xdr:from>
    <xdr:to>
      <xdr:col>39</xdr:col>
      <xdr:colOff>19050</xdr:colOff>
      <xdr:row>40</xdr:row>
      <xdr:rowOff>76200</xdr:rowOff>
    </xdr:to>
    <xdr:sp macro="" textlink="">
      <xdr:nvSpPr>
        <xdr:cNvPr id="540046" name="Line 47">
          <a:extLst>
            <a:ext uri="{FF2B5EF4-FFF2-40B4-BE49-F238E27FC236}">
              <a16:creationId xmlns:a16="http://schemas.microsoft.com/office/drawing/2014/main" id="{F7625CD2-96B5-4E0B-A48C-4305F2109B50}"/>
            </a:ext>
          </a:extLst>
        </xdr:cNvPr>
        <xdr:cNvSpPr>
          <a:spLocks noChangeShapeType="1"/>
        </xdr:cNvSpPr>
      </xdr:nvSpPr>
      <xdr:spPr bwMode="auto">
        <a:xfrm flipV="1">
          <a:off x="3629025" y="4381500"/>
          <a:ext cx="847725" cy="704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14</xdr:row>
      <xdr:rowOff>28575</xdr:rowOff>
    </xdr:from>
    <xdr:to>
      <xdr:col>34</xdr:col>
      <xdr:colOff>57150</xdr:colOff>
      <xdr:row>14</xdr:row>
      <xdr:rowOff>76200</xdr:rowOff>
    </xdr:to>
    <xdr:sp macro="" textlink="">
      <xdr:nvSpPr>
        <xdr:cNvPr id="540047" name="Line 15">
          <a:extLst>
            <a:ext uri="{FF2B5EF4-FFF2-40B4-BE49-F238E27FC236}">
              <a16:creationId xmlns:a16="http://schemas.microsoft.com/office/drawing/2014/main" id="{D82A0DE8-5467-433B-9FE9-99B352590CC2}"/>
            </a:ext>
          </a:extLst>
        </xdr:cNvPr>
        <xdr:cNvSpPr>
          <a:spLocks noChangeShapeType="1"/>
        </xdr:cNvSpPr>
      </xdr:nvSpPr>
      <xdr:spPr bwMode="auto">
        <a:xfrm>
          <a:off x="3629025" y="1819275"/>
          <a:ext cx="31432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8</xdr:row>
      <xdr:rowOff>28575</xdr:rowOff>
    </xdr:from>
    <xdr:to>
      <xdr:col>32</xdr:col>
      <xdr:colOff>57150</xdr:colOff>
      <xdr:row>8</xdr:row>
      <xdr:rowOff>123825</xdr:rowOff>
    </xdr:to>
    <xdr:sp macro="" textlink="">
      <xdr:nvSpPr>
        <xdr:cNvPr id="540048" name="Line 15">
          <a:extLst>
            <a:ext uri="{FF2B5EF4-FFF2-40B4-BE49-F238E27FC236}">
              <a16:creationId xmlns:a16="http://schemas.microsoft.com/office/drawing/2014/main" id="{FDCD104A-BFF3-45BA-BFEA-72DFE6EDB259}"/>
            </a:ext>
          </a:extLst>
        </xdr:cNvPr>
        <xdr:cNvSpPr>
          <a:spLocks noChangeShapeType="1"/>
        </xdr:cNvSpPr>
      </xdr:nvSpPr>
      <xdr:spPr bwMode="auto">
        <a:xfrm>
          <a:off x="3438525" y="1076325"/>
          <a:ext cx="276225"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66675</xdr:colOff>
      <xdr:row>11</xdr:row>
      <xdr:rowOff>66675</xdr:rowOff>
    </xdr:from>
    <xdr:to>
      <xdr:col>44</xdr:col>
      <xdr:colOff>38100</xdr:colOff>
      <xdr:row>13</xdr:row>
      <xdr:rowOff>104775</xdr:rowOff>
    </xdr:to>
    <xdr:sp macro="" textlink="">
      <xdr:nvSpPr>
        <xdr:cNvPr id="540049" name="Line 73">
          <a:extLst>
            <a:ext uri="{FF2B5EF4-FFF2-40B4-BE49-F238E27FC236}">
              <a16:creationId xmlns:a16="http://schemas.microsoft.com/office/drawing/2014/main" id="{1E573287-C160-4210-A23A-00F1DFA417C3}"/>
            </a:ext>
          </a:extLst>
        </xdr:cNvPr>
        <xdr:cNvSpPr>
          <a:spLocks noChangeShapeType="1"/>
        </xdr:cNvSpPr>
      </xdr:nvSpPr>
      <xdr:spPr bwMode="auto">
        <a:xfrm flipH="1" flipV="1">
          <a:off x="4410075" y="1485900"/>
          <a:ext cx="65722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wrap="square" rtlCol="0" anchor="t"/>
      <a:lstStyle>
        <a:defPPr>
          <a:defRPr sz="800" baseline="0">
            <a:latin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44"/>
  <sheetViews>
    <sheetView zoomScaleNormal="100" workbookViewId="0">
      <selection activeCell="J16" sqref="J16"/>
    </sheetView>
  </sheetViews>
  <sheetFormatPr defaultColWidth="9.140625" defaultRowHeight="15" x14ac:dyDescent="0.2"/>
  <cols>
    <col min="1" max="12" width="9.140625" style="114"/>
    <col min="13" max="28" width="2.7109375" style="114" customWidth="1"/>
    <col min="29" max="29" width="3.7109375" style="114" customWidth="1"/>
    <col min="30" max="16384" width="9.140625" style="114"/>
  </cols>
  <sheetData>
    <row r="2" spans="2:33" ht="21" x14ac:dyDescent="0.2">
      <c r="B2" s="113" t="s">
        <v>139</v>
      </c>
    </row>
    <row r="4" spans="2:33" x14ac:dyDescent="0.2">
      <c r="M4" s="58" t="s">
        <v>25</v>
      </c>
      <c r="N4" s="58"/>
      <c r="O4" s="58"/>
      <c r="P4" s="58"/>
      <c r="Q4" s="58"/>
      <c r="R4" s="58"/>
      <c r="S4" s="58"/>
      <c r="T4" s="58"/>
      <c r="U4" s="58"/>
      <c r="V4" s="58"/>
      <c r="W4" s="58"/>
      <c r="X4" s="58"/>
      <c r="Y4" s="58"/>
      <c r="Z4" s="58"/>
      <c r="AA4" s="58"/>
      <c r="AB4" s="58"/>
      <c r="AC4" s="58"/>
      <c r="AD4" s="58"/>
      <c r="AE4" s="58"/>
      <c r="AF4" s="58"/>
      <c r="AG4" s="58"/>
    </row>
    <row r="5" spans="2:33" x14ac:dyDescent="0.2">
      <c r="M5" s="58"/>
      <c r="N5" s="58"/>
      <c r="O5" s="58"/>
      <c r="P5" s="58"/>
      <c r="Q5" s="58"/>
      <c r="R5" s="58" t="s">
        <v>27</v>
      </c>
      <c r="S5" s="58"/>
      <c r="T5" s="58"/>
      <c r="U5" s="58"/>
      <c r="V5" s="58"/>
      <c r="W5" s="58"/>
      <c r="X5" s="58"/>
      <c r="Y5" s="58"/>
      <c r="Z5" s="58"/>
      <c r="AA5" s="58"/>
      <c r="AB5" s="58"/>
      <c r="AC5" s="58"/>
      <c r="AD5" s="58"/>
      <c r="AE5" s="58"/>
      <c r="AF5" s="58"/>
      <c r="AG5" s="58"/>
    </row>
    <row r="6" spans="2:33" x14ac:dyDescent="0.2">
      <c r="M6" s="58"/>
      <c r="N6" s="58"/>
      <c r="O6" s="58"/>
      <c r="P6" s="58"/>
      <c r="Q6" s="58"/>
      <c r="R6" s="58" t="s">
        <v>84</v>
      </c>
      <c r="S6" s="58"/>
      <c r="T6" s="58"/>
      <c r="U6" s="58"/>
      <c r="V6" s="58"/>
      <c r="W6" s="58"/>
      <c r="X6" s="58"/>
      <c r="Y6" s="58"/>
      <c r="Z6" s="58"/>
      <c r="AA6" s="58"/>
      <c r="AB6" s="58"/>
      <c r="AC6" s="58"/>
      <c r="AD6" s="58"/>
      <c r="AE6" s="58"/>
      <c r="AF6" s="58"/>
      <c r="AG6" s="58"/>
    </row>
    <row r="7" spans="2:33" x14ac:dyDescent="0.2">
      <c r="M7" s="58"/>
      <c r="N7" s="58"/>
      <c r="O7" s="58"/>
      <c r="P7" s="58"/>
      <c r="Q7" s="58"/>
      <c r="R7" s="58" t="s">
        <v>28</v>
      </c>
      <c r="S7" s="58"/>
      <c r="T7" s="58"/>
      <c r="U7" s="58"/>
      <c r="V7" s="58"/>
      <c r="W7" s="58"/>
      <c r="X7" s="58"/>
      <c r="Y7" s="58"/>
      <c r="Z7" s="58"/>
      <c r="AA7" s="58"/>
      <c r="AB7" s="58"/>
      <c r="AC7" s="58"/>
      <c r="AD7" s="58"/>
      <c r="AE7" s="58"/>
      <c r="AF7" s="58"/>
      <c r="AG7" s="58"/>
    </row>
    <row r="8" spans="2:33" x14ac:dyDescent="0.2">
      <c r="M8" s="58"/>
      <c r="N8" s="58"/>
      <c r="O8" s="58"/>
      <c r="P8" s="58"/>
      <c r="Q8" s="58"/>
      <c r="R8" s="58" t="s">
        <v>37</v>
      </c>
      <c r="S8" s="58"/>
      <c r="T8" s="58"/>
      <c r="U8" s="58"/>
      <c r="V8" s="58"/>
      <c r="W8" s="58"/>
      <c r="X8" s="58"/>
      <c r="Y8" s="58"/>
      <c r="Z8" s="58"/>
      <c r="AA8" s="58"/>
      <c r="AB8" s="58"/>
      <c r="AC8" s="58"/>
      <c r="AD8" s="58"/>
      <c r="AE8" s="58"/>
      <c r="AF8" s="58"/>
      <c r="AG8" s="58"/>
    </row>
    <row r="9" spans="2:33" x14ac:dyDescent="0.2">
      <c r="M9" s="58"/>
      <c r="N9" s="58"/>
      <c r="O9" s="58"/>
      <c r="P9" s="58"/>
      <c r="Q9" s="58"/>
      <c r="R9" s="58" t="s">
        <v>113</v>
      </c>
      <c r="S9" s="58"/>
      <c r="T9" s="58"/>
      <c r="U9" s="58"/>
      <c r="V9" s="58"/>
      <c r="W9" s="58"/>
      <c r="X9" s="58"/>
      <c r="Y9" s="58"/>
      <c r="Z9" s="58"/>
      <c r="AA9" s="58"/>
      <c r="AB9" s="58"/>
      <c r="AC9" s="58"/>
      <c r="AD9" s="58"/>
      <c r="AE9" s="58"/>
      <c r="AF9" s="58"/>
      <c r="AG9" s="58"/>
    </row>
    <row r="10" spans="2:33" x14ac:dyDescent="0.2">
      <c r="M10" s="58"/>
      <c r="N10" s="58"/>
      <c r="O10" s="58"/>
      <c r="P10" s="58"/>
      <c r="Q10" s="58"/>
      <c r="R10" s="58"/>
      <c r="S10" s="58"/>
      <c r="T10" s="58"/>
      <c r="U10" s="58"/>
      <c r="V10" s="58"/>
      <c r="W10" s="58"/>
      <c r="X10" s="58"/>
      <c r="Y10" s="58"/>
      <c r="Z10" s="58"/>
      <c r="AA10" s="58"/>
      <c r="AB10" s="58"/>
      <c r="AC10" s="58"/>
      <c r="AD10" s="58"/>
      <c r="AE10" s="58"/>
      <c r="AF10" s="58"/>
      <c r="AG10" s="58"/>
    </row>
    <row r="11" spans="2:33" x14ac:dyDescent="0.2">
      <c r="M11" s="58" t="s">
        <v>9</v>
      </c>
      <c r="N11" s="58"/>
      <c r="O11" s="58" t="s">
        <v>34</v>
      </c>
      <c r="P11" s="58"/>
      <c r="Q11" s="58"/>
      <c r="R11" s="58"/>
      <c r="S11" s="58"/>
      <c r="T11" s="58"/>
      <c r="U11" s="58"/>
      <c r="V11" s="58"/>
      <c r="W11" s="58"/>
      <c r="X11" s="58"/>
      <c r="Y11" s="58"/>
      <c r="Z11" s="58"/>
      <c r="AA11" s="58"/>
      <c r="AB11" s="58"/>
      <c r="AC11" s="58"/>
      <c r="AD11" s="58"/>
      <c r="AE11" s="58"/>
      <c r="AF11" s="58"/>
      <c r="AG11" s="58"/>
    </row>
    <row r="12" spans="2:33" x14ac:dyDescent="0.2">
      <c r="M12" s="58" t="s">
        <v>29</v>
      </c>
      <c r="N12" s="58"/>
      <c r="O12" s="58" t="s">
        <v>77</v>
      </c>
      <c r="P12" s="58"/>
      <c r="Q12" s="58"/>
      <c r="R12" s="58"/>
      <c r="S12" s="58"/>
      <c r="T12" s="58"/>
      <c r="U12" s="58"/>
      <c r="V12" s="58"/>
      <c r="W12" s="58"/>
      <c r="X12" s="58"/>
      <c r="Y12" s="58"/>
      <c r="Z12" s="58"/>
      <c r="AA12" s="58"/>
      <c r="AB12" s="58"/>
      <c r="AC12" s="58"/>
      <c r="AD12" s="58"/>
      <c r="AE12" s="58"/>
      <c r="AF12" s="58"/>
      <c r="AG12" s="58"/>
    </row>
    <row r="13" spans="2:33" x14ac:dyDescent="0.2">
      <c r="M13" s="58" t="s">
        <v>30</v>
      </c>
      <c r="N13" s="58"/>
      <c r="O13" s="58" t="s">
        <v>87</v>
      </c>
      <c r="P13" s="58"/>
      <c r="Q13" s="58"/>
      <c r="R13" s="58"/>
      <c r="S13" s="58"/>
      <c r="T13" s="58"/>
      <c r="U13" s="58"/>
      <c r="V13" s="58"/>
      <c r="W13" s="58"/>
      <c r="X13" s="58"/>
      <c r="Y13" s="58"/>
      <c r="Z13" s="58"/>
      <c r="AA13" s="58"/>
      <c r="AB13" s="58"/>
      <c r="AC13" s="58"/>
      <c r="AD13" s="58"/>
      <c r="AE13" s="58"/>
      <c r="AF13" s="58"/>
      <c r="AG13" s="58"/>
    </row>
    <row r="14" spans="2:33" x14ac:dyDescent="0.2">
      <c r="M14" s="58" t="s">
        <v>31</v>
      </c>
      <c r="N14" s="58"/>
      <c r="O14" s="58" t="s">
        <v>120</v>
      </c>
      <c r="P14" s="58"/>
      <c r="Q14" s="58"/>
      <c r="R14" s="58"/>
      <c r="S14" s="58"/>
      <c r="T14" s="58"/>
      <c r="U14" s="58"/>
      <c r="V14" s="58"/>
      <c r="W14" s="58"/>
      <c r="X14" s="58"/>
      <c r="Y14" s="127" t="s">
        <v>46</v>
      </c>
      <c r="Z14" s="127"/>
      <c r="AA14" s="127"/>
      <c r="AB14" s="127"/>
      <c r="AC14" s="58"/>
      <c r="AD14" s="58"/>
      <c r="AE14" s="58"/>
      <c r="AF14" s="58"/>
      <c r="AG14" s="58"/>
    </row>
    <row r="15" spans="2:33" x14ac:dyDescent="0.2">
      <c r="M15" s="58" t="s">
        <v>32</v>
      </c>
      <c r="N15" s="58"/>
      <c r="O15" s="58" t="s">
        <v>119</v>
      </c>
      <c r="P15" s="58"/>
      <c r="Q15" s="58"/>
      <c r="R15" s="58"/>
      <c r="S15" s="58"/>
      <c r="T15" s="58"/>
      <c r="U15" s="58"/>
      <c r="V15" s="58"/>
      <c r="W15" s="58"/>
      <c r="X15" s="58"/>
      <c r="Y15" s="127" t="s">
        <v>46</v>
      </c>
      <c r="Z15" s="127"/>
      <c r="AA15" s="127"/>
      <c r="AB15" s="127"/>
      <c r="AC15" s="58"/>
      <c r="AD15" s="58"/>
      <c r="AE15" s="58"/>
      <c r="AF15" s="58"/>
      <c r="AG15" s="58"/>
    </row>
    <row r="16" spans="2:33" x14ac:dyDescent="0.2">
      <c r="M16" s="58" t="s">
        <v>33</v>
      </c>
      <c r="N16" s="58"/>
      <c r="O16" s="58" t="s">
        <v>85</v>
      </c>
      <c r="P16" s="58"/>
      <c r="Q16" s="58"/>
      <c r="R16" s="58"/>
      <c r="S16" s="58"/>
      <c r="T16" s="58"/>
      <c r="U16" s="58"/>
      <c r="V16" s="58"/>
      <c r="W16" s="58"/>
      <c r="X16" s="58"/>
      <c r="Y16" s="58"/>
      <c r="Z16" s="58"/>
      <c r="AA16" s="58"/>
      <c r="AB16" s="58"/>
      <c r="AC16" s="58"/>
      <c r="AD16" s="58"/>
      <c r="AE16" s="58"/>
      <c r="AF16" s="58"/>
      <c r="AG16" s="58"/>
    </row>
    <row r="17" spans="13:33" x14ac:dyDescent="0.2">
      <c r="M17" s="58" t="s">
        <v>83</v>
      </c>
      <c r="N17" s="58"/>
      <c r="O17" s="58" t="s">
        <v>38</v>
      </c>
      <c r="P17" s="58"/>
      <c r="Q17" s="58"/>
      <c r="R17" s="58"/>
      <c r="S17" s="58"/>
      <c r="T17" s="58"/>
      <c r="U17" s="58"/>
      <c r="V17" s="58"/>
      <c r="W17" s="58"/>
      <c r="X17" s="58"/>
      <c r="Y17" s="58"/>
      <c r="Z17" s="58"/>
      <c r="AA17" s="58"/>
      <c r="AB17" s="58"/>
      <c r="AC17" s="58"/>
      <c r="AD17" s="58"/>
      <c r="AE17" s="58"/>
      <c r="AF17" s="58"/>
      <c r="AG17" s="58"/>
    </row>
    <row r="18" spans="13:33" x14ac:dyDescent="0.2">
      <c r="M18" s="58" t="s">
        <v>86</v>
      </c>
      <c r="N18" s="58"/>
      <c r="O18" s="58" t="s">
        <v>89</v>
      </c>
      <c r="P18" s="58"/>
      <c r="Q18" s="58"/>
      <c r="R18" s="58"/>
      <c r="S18" s="58"/>
      <c r="T18" s="58"/>
      <c r="U18" s="58"/>
      <c r="V18" s="58"/>
      <c r="W18" s="58"/>
      <c r="X18" s="58"/>
      <c r="Y18" s="58"/>
      <c r="Z18" s="58"/>
      <c r="AA18" s="58"/>
      <c r="AB18" s="58"/>
      <c r="AC18" s="58"/>
      <c r="AD18" s="58"/>
      <c r="AE18" s="58"/>
      <c r="AF18" s="58"/>
      <c r="AG18" s="58"/>
    </row>
    <row r="19" spans="13:33" x14ac:dyDescent="0.2">
      <c r="M19" s="58"/>
      <c r="N19" s="58"/>
      <c r="O19" s="58"/>
      <c r="P19" s="58" t="s">
        <v>90</v>
      </c>
      <c r="Q19" s="58"/>
      <c r="R19" s="58"/>
      <c r="S19" s="58"/>
      <c r="T19" s="58"/>
      <c r="U19" s="58"/>
      <c r="V19" s="58"/>
      <c r="W19" s="126">
        <v>280</v>
      </c>
      <c r="X19" s="126"/>
      <c r="Y19" s="126"/>
      <c r="Z19" s="58" t="s">
        <v>96</v>
      </c>
      <c r="AA19" s="58"/>
      <c r="AB19" s="58"/>
      <c r="AC19" s="58"/>
      <c r="AD19" s="58"/>
      <c r="AE19" s="58"/>
      <c r="AF19" s="58"/>
      <c r="AG19" s="58"/>
    </row>
    <row r="20" spans="13:33" x14ac:dyDescent="0.2">
      <c r="M20" s="58"/>
      <c r="N20" s="58"/>
      <c r="O20" s="58"/>
      <c r="P20" s="58" t="s">
        <v>91</v>
      </c>
      <c r="Q20" s="58"/>
      <c r="R20" s="58"/>
      <c r="S20" s="58"/>
      <c r="T20" s="58"/>
      <c r="U20" s="58"/>
      <c r="V20" s="58"/>
      <c r="W20" s="126">
        <v>10</v>
      </c>
      <c r="X20" s="126"/>
      <c r="Y20" s="126"/>
      <c r="Z20" s="58" t="s">
        <v>102</v>
      </c>
      <c r="AA20" s="58"/>
      <c r="AB20" s="58"/>
      <c r="AC20" s="58"/>
      <c r="AD20" s="58"/>
      <c r="AE20" s="58"/>
      <c r="AF20" s="58"/>
      <c r="AG20" s="58"/>
    </row>
    <row r="21" spans="13:33" x14ac:dyDescent="0.2">
      <c r="M21" s="58" t="s">
        <v>94</v>
      </c>
      <c r="N21" s="58"/>
      <c r="O21" s="58" t="s">
        <v>147</v>
      </c>
      <c r="P21" s="58"/>
      <c r="Q21" s="58"/>
      <c r="R21" s="58"/>
      <c r="S21" s="58"/>
      <c r="T21" s="58"/>
      <c r="U21" s="58"/>
      <c r="V21" s="58"/>
      <c r="W21" s="58"/>
      <c r="X21" s="58"/>
      <c r="Y21" s="58"/>
      <c r="Z21" s="58"/>
      <c r="AA21" s="58"/>
      <c r="AB21" s="58"/>
      <c r="AC21" s="58"/>
      <c r="AD21" s="58"/>
      <c r="AE21" s="58"/>
      <c r="AF21" s="58"/>
      <c r="AG21" s="58"/>
    </row>
    <row r="22" spans="13:33" x14ac:dyDescent="0.2">
      <c r="M22" s="58" t="s">
        <v>111</v>
      </c>
      <c r="N22" s="58"/>
      <c r="O22" s="58" t="s">
        <v>93</v>
      </c>
      <c r="P22" s="58"/>
      <c r="Q22" s="58"/>
      <c r="R22" s="58"/>
      <c r="S22" s="58"/>
      <c r="T22" s="58"/>
      <c r="U22" s="58"/>
      <c r="V22" s="58"/>
      <c r="W22" s="58"/>
      <c r="X22" s="58"/>
      <c r="Y22" s="58"/>
      <c r="Z22" s="58"/>
      <c r="AA22" s="58"/>
      <c r="AB22" s="58"/>
      <c r="AC22" s="58"/>
      <c r="AD22" s="58"/>
      <c r="AE22" s="58"/>
      <c r="AF22" s="58"/>
      <c r="AG22" s="58"/>
    </row>
    <row r="23" spans="13:33" x14ac:dyDescent="0.2">
      <c r="M23" s="58"/>
      <c r="N23" s="58"/>
      <c r="O23" s="58"/>
      <c r="P23" s="58" t="s">
        <v>97</v>
      </c>
      <c r="Q23" s="58"/>
      <c r="R23" s="58"/>
      <c r="S23" s="58"/>
      <c r="T23" s="58"/>
      <c r="U23" s="58"/>
      <c r="V23" s="58"/>
      <c r="W23" s="126">
        <v>6</v>
      </c>
      <c r="X23" s="126"/>
      <c r="Y23" s="126"/>
      <c r="Z23" s="58" t="s">
        <v>101</v>
      </c>
      <c r="AA23" s="58"/>
      <c r="AB23" s="58"/>
      <c r="AC23" s="58"/>
      <c r="AD23" s="58"/>
      <c r="AE23" s="58"/>
      <c r="AF23" s="58"/>
      <c r="AG23" s="58"/>
    </row>
    <row r="24" spans="13:33" x14ac:dyDescent="0.2">
      <c r="M24" s="58"/>
      <c r="N24" s="58"/>
      <c r="O24" s="58"/>
      <c r="P24" s="58" t="s">
        <v>98</v>
      </c>
      <c r="Q24" s="58"/>
      <c r="R24" s="58"/>
      <c r="S24" s="58"/>
      <c r="T24" s="58"/>
      <c r="U24" s="58"/>
      <c r="V24" s="58"/>
      <c r="W24" s="126">
        <v>2</v>
      </c>
      <c r="X24" s="126"/>
      <c r="Y24" s="126"/>
      <c r="Z24" s="58" t="s">
        <v>100</v>
      </c>
      <c r="AA24" s="58"/>
      <c r="AB24" s="58"/>
      <c r="AC24" s="58"/>
      <c r="AD24" s="58"/>
      <c r="AE24" s="58"/>
      <c r="AF24" s="58"/>
      <c r="AG24" s="58"/>
    </row>
    <row r="25" spans="13:33" x14ac:dyDescent="0.2">
      <c r="M25" s="58"/>
      <c r="N25" s="58"/>
      <c r="O25" s="58"/>
      <c r="P25" s="58" t="s">
        <v>99</v>
      </c>
      <c r="Q25" s="58"/>
      <c r="R25" s="58"/>
      <c r="S25" s="58"/>
      <c r="T25" s="58"/>
      <c r="U25" s="58"/>
      <c r="V25" s="58"/>
      <c r="W25" s="126">
        <f>W19</f>
        <v>280</v>
      </c>
      <c r="X25" s="126"/>
      <c r="Y25" s="126"/>
      <c r="Z25" s="58" t="s">
        <v>100</v>
      </c>
      <c r="AA25" s="58"/>
      <c r="AB25" s="58"/>
      <c r="AC25" s="58"/>
      <c r="AD25" s="58"/>
      <c r="AE25" s="58"/>
      <c r="AF25" s="58"/>
      <c r="AG25" s="58"/>
    </row>
    <row r="26" spans="13:33" x14ac:dyDescent="0.2">
      <c r="M26" s="58" t="s">
        <v>112</v>
      </c>
      <c r="N26" s="58"/>
      <c r="O26" s="58" t="s">
        <v>35</v>
      </c>
      <c r="P26" s="58"/>
      <c r="Q26" s="58"/>
      <c r="R26" s="58"/>
      <c r="S26" s="58"/>
      <c r="T26" s="58"/>
      <c r="U26" s="58"/>
      <c r="V26" s="58"/>
      <c r="W26" s="58"/>
      <c r="X26" s="58"/>
      <c r="Y26" s="58"/>
      <c r="Z26" s="58"/>
      <c r="AA26" s="58"/>
      <c r="AB26" s="58"/>
      <c r="AC26" s="58"/>
      <c r="AD26" s="58"/>
      <c r="AE26" s="58"/>
      <c r="AF26" s="58"/>
      <c r="AG26" s="58"/>
    </row>
    <row r="27" spans="13:33" x14ac:dyDescent="0.2">
      <c r="M27" s="58"/>
      <c r="N27" s="58"/>
      <c r="O27" s="58"/>
      <c r="P27" s="58" t="s">
        <v>106</v>
      </c>
      <c r="Q27" s="58"/>
      <c r="R27" s="58"/>
      <c r="S27" s="58"/>
      <c r="T27" s="126">
        <v>20</v>
      </c>
      <c r="U27" s="128"/>
      <c r="V27" s="128"/>
      <c r="W27" s="58" t="s">
        <v>102</v>
      </c>
      <c r="X27" s="58"/>
      <c r="Y27" s="58"/>
      <c r="Z27" s="58"/>
      <c r="AA27" s="58"/>
      <c r="AB27" s="58"/>
      <c r="AC27" s="58"/>
      <c r="AD27" s="58"/>
      <c r="AE27" s="58"/>
      <c r="AF27" s="58"/>
      <c r="AG27" s="58"/>
    </row>
    <row r="28" spans="13:33" x14ac:dyDescent="0.2">
      <c r="M28" s="58"/>
      <c r="N28" s="58"/>
      <c r="O28" s="58"/>
      <c r="P28" s="58" t="s">
        <v>107</v>
      </c>
      <c r="Q28" s="58"/>
      <c r="R28" s="58"/>
      <c r="S28" s="58"/>
      <c r="T28" s="126">
        <v>4</v>
      </c>
      <c r="U28" s="126"/>
      <c r="V28" s="126"/>
      <c r="W28" s="58" t="s">
        <v>100</v>
      </c>
      <c r="X28" s="58"/>
      <c r="Y28" s="58"/>
      <c r="Z28" s="58"/>
      <c r="AA28" s="58"/>
      <c r="AB28" s="58"/>
      <c r="AC28" s="58"/>
      <c r="AD28" s="58"/>
      <c r="AE28" s="58"/>
      <c r="AF28" s="58"/>
      <c r="AG28" s="58"/>
    </row>
    <row r="29" spans="13:33" x14ac:dyDescent="0.2">
      <c r="M29" s="58" t="s">
        <v>115</v>
      </c>
      <c r="N29" s="58"/>
      <c r="O29" s="58" t="s">
        <v>148</v>
      </c>
      <c r="P29" s="58"/>
      <c r="Q29" s="58"/>
      <c r="R29" s="58"/>
      <c r="S29" s="58"/>
      <c r="T29" s="58"/>
      <c r="U29" s="58"/>
      <c r="V29" s="58"/>
      <c r="W29" s="58"/>
      <c r="X29" s="58"/>
      <c r="Y29" s="58"/>
      <c r="Z29" s="58"/>
      <c r="AA29" s="58"/>
      <c r="AB29" s="58"/>
      <c r="AC29" s="58"/>
      <c r="AD29" s="58"/>
      <c r="AE29" s="58"/>
      <c r="AF29" s="58"/>
      <c r="AG29" s="58"/>
    </row>
    <row r="30" spans="13:33" x14ac:dyDescent="0.2">
      <c r="M30" s="58" t="s">
        <v>117</v>
      </c>
      <c r="N30" s="58"/>
      <c r="O30" s="58" t="s">
        <v>123</v>
      </c>
      <c r="P30" s="58"/>
      <c r="Q30" s="58"/>
      <c r="R30" s="58"/>
      <c r="S30" s="58"/>
      <c r="T30" s="58"/>
      <c r="U30" s="58"/>
      <c r="V30" s="58"/>
      <c r="W30" s="58"/>
      <c r="X30" s="58"/>
      <c r="Y30" s="58"/>
      <c r="Z30" s="58"/>
      <c r="AA30" s="58"/>
      <c r="AB30" s="58"/>
      <c r="AC30" s="58"/>
      <c r="AD30" s="58"/>
      <c r="AE30" s="58"/>
      <c r="AF30" s="58"/>
      <c r="AG30" s="58"/>
    </row>
    <row r="31" spans="13:33" x14ac:dyDescent="0.2">
      <c r="M31" s="58" t="s">
        <v>121</v>
      </c>
      <c r="N31" s="58"/>
      <c r="O31" s="58" t="s">
        <v>122</v>
      </c>
      <c r="P31" s="58"/>
      <c r="Q31" s="58"/>
      <c r="R31" s="58"/>
      <c r="S31" s="58"/>
      <c r="T31" s="58"/>
      <c r="U31" s="58"/>
      <c r="V31" s="58"/>
      <c r="W31" s="58"/>
      <c r="X31" s="58"/>
      <c r="Y31" s="58"/>
      <c r="Z31" s="58"/>
      <c r="AA31" s="58"/>
      <c r="AB31" s="58"/>
      <c r="AC31" s="58"/>
      <c r="AD31" s="58"/>
      <c r="AE31" s="58"/>
      <c r="AF31" s="58"/>
      <c r="AG31" s="58"/>
    </row>
    <row r="44" spans="2:2" ht="21" x14ac:dyDescent="0.2">
      <c r="B44" s="113" t="s">
        <v>140</v>
      </c>
    </row>
  </sheetData>
  <mergeCells count="9">
    <mergeCell ref="T28:V28"/>
    <mergeCell ref="Y14:AB14"/>
    <mergeCell ref="Y15:AB15"/>
    <mergeCell ref="W19:Y19"/>
    <mergeCell ref="W23:Y23"/>
    <mergeCell ref="W24:Y24"/>
    <mergeCell ref="W25:Y25"/>
    <mergeCell ref="W20:Y20"/>
    <mergeCell ref="T27:V27"/>
  </mergeCells>
  <phoneticPr fontId="1" type="noConversion"/>
  <dataValidations count="3">
    <dataValidation type="list" allowBlank="1" showInputMessage="1" showErrorMessage="1" sqref="W19:Y19" xr:uid="{00000000-0002-0000-0000-000000000000}">
      <formula1>$DG$6:$DG$10</formula1>
    </dataValidation>
    <dataValidation type="list" allowBlank="1" showInputMessage="1" showErrorMessage="1" sqref="W23:Y23" xr:uid="{00000000-0002-0000-0000-000001000000}">
      <formula1>$DG$19:$DG$23</formula1>
    </dataValidation>
    <dataValidation type="list" allowBlank="1" showInputMessage="1" showErrorMessage="1" sqref="Y14:AB15" xr:uid="{00000000-0002-0000-0000-000002000000}">
      <formula1>$DQ$5:$DQ$11</formula1>
    </dataValidation>
  </dataValidations>
  <pageMargins left="0.75" right="0.75" top="1" bottom="1" header="0.5" footer="0.5"/>
  <pageSetup paperSize="9" scale="55" orientation="portrait" r:id="rId1"/>
  <headerFooter alignWithMargins="0">
    <oddHeader>&amp;C&amp;"Trebuchet MS,Standaard"&amp;F</oddHeader>
    <oddFooter>&amp;L&amp;"Trebuchet MS,Standaard"Printdatum: &amp;D&amp;R&amp;"Trebuchet MS,Standaard"&amp;P/&amp;N</oddFooter>
  </headerFooter>
  <rowBreaks count="1" manualBreakCount="1">
    <brk id="84" max="2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K90"/>
  <sheetViews>
    <sheetView zoomScale="115" zoomScaleNormal="115" zoomScaleSheetLayoutView="75" workbookViewId="0">
      <selection activeCell="CK14" sqref="CK14:CM14"/>
    </sheetView>
  </sheetViews>
  <sheetFormatPr defaultColWidth="0" defaultRowHeight="13.5" x14ac:dyDescent="0.2"/>
  <cols>
    <col min="1" max="111" width="1.7109375" style="58" customWidth="1"/>
    <col min="112" max="115" width="9.140625" style="58" hidden="1" customWidth="1"/>
    <col min="116" max="16384" width="8.85546875" style="58" hidden="1"/>
  </cols>
  <sheetData>
    <row r="1" spans="1:114" x14ac:dyDescent="0.2">
      <c r="A1" s="97"/>
      <c r="B1" s="82"/>
      <c r="C1" s="82"/>
      <c r="D1" s="82"/>
      <c r="E1" s="82"/>
      <c r="F1" s="82"/>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91"/>
    </row>
    <row r="2" spans="1:114" x14ac:dyDescent="0.2">
      <c r="A2" s="98"/>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92"/>
    </row>
    <row r="3" spans="1:114" x14ac:dyDescent="0.2">
      <c r="A3" s="98"/>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92"/>
    </row>
    <row r="4" spans="1:114" ht="10.15" customHeight="1" x14ac:dyDescent="0.2">
      <c r="A4" s="98"/>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92"/>
      <c r="DH4" s="58" t="s">
        <v>95</v>
      </c>
    </row>
    <row r="5" spans="1:114" ht="10.15" customHeight="1" x14ac:dyDescent="0.2">
      <c r="A5" s="98"/>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92"/>
      <c r="DH5" s="58">
        <v>110</v>
      </c>
      <c r="DI5" s="58">
        <f>IF($DH5=$CI$17,$CI$18*$BD$47,0)</f>
        <v>0</v>
      </c>
      <c r="DJ5" s="58" t="s">
        <v>102</v>
      </c>
    </row>
    <row r="6" spans="1:114" ht="10.15" customHeight="1" x14ac:dyDescent="0.2">
      <c r="A6" s="98"/>
      <c r="G6" s="59"/>
      <c r="H6" s="59"/>
      <c r="I6" s="59"/>
      <c r="J6" s="59"/>
      <c r="K6" s="59"/>
      <c r="L6" s="59"/>
      <c r="M6" s="59"/>
      <c r="N6" s="59"/>
      <c r="O6" s="59"/>
      <c r="P6" s="59"/>
      <c r="Q6" s="59"/>
      <c r="R6" s="59"/>
      <c r="S6" s="59"/>
      <c r="T6" s="59"/>
      <c r="U6" s="59"/>
      <c r="V6" s="59"/>
      <c r="W6" s="59"/>
      <c r="X6" s="59"/>
      <c r="Y6" s="59"/>
      <c r="Z6" s="59"/>
      <c r="AA6" s="59"/>
      <c r="AB6" s="59"/>
      <c r="AC6" s="59"/>
      <c r="AD6" s="59"/>
      <c r="AE6" s="61"/>
      <c r="AF6" s="61" t="s">
        <v>0</v>
      </c>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92"/>
      <c r="DH6" s="58">
        <v>160</v>
      </c>
      <c r="DI6" s="58">
        <f>IF($DH6=$CI$17,$CI$18*$BD$47,0)</f>
        <v>0</v>
      </c>
      <c r="DJ6" s="58" t="s">
        <v>102</v>
      </c>
    </row>
    <row r="7" spans="1:114" ht="10.15" customHeight="1" x14ac:dyDescent="0.2">
      <c r="A7" s="98"/>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t="s">
        <v>8</v>
      </c>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8" t="s">
        <v>25</v>
      </c>
      <c r="CZ7" s="73"/>
      <c r="DH7" s="58">
        <v>210</v>
      </c>
      <c r="DI7" s="58">
        <f>IF($DH7=$CI$17,$CI$18*$BD$47,0)</f>
        <v>0</v>
      </c>
      <c r="DJ7" s="58" t="s">
        <v>102</v>
      </c>
    </row>
    <row r="8" spans="1:114" ht="10.15" customHeight="1" x14ac:dyDescent="0.2">
      <c r="A8" s="98"/>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CD8" s="58" t="s">
        <v>84</v>
      </c>
      <c r="CZ8" s="73"/>
      <c r="DH8" s="58">
        <v>240</v>
      </c>
      <c r="DI8" s="58">
        <v>0</v>
      </c>
      <c r="DJ8" s="58" t="s">
        <v>102</v>
      </c>
    </row>
    <row r="9" spans="1:114" ht="10.15" customHeight="1" x14ac:dyDescent="0.2">
      <c r="A9" s="98"/>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CD9" s="58" t="s">
        <v>28</v>
      </c>
      <c r="CZ9" s="73"/>
      <c r="DH9" s="58">
        <v>280</v>
      </c>
      <c r="DI9" s="58">
        <f>IF($DH9=$CI$17,$CI$18*$BD$47,0)</f>
        <v>0</v>
      </c>
      <c r="DJ9" s="58" t="s">
        <v>102</v>
      </c>
    </row>
    <row r="10" spans="1:114" ht="10.15" customHeight="1" x14ac:dyDescent="0.2">
      <c r="A10" s="98"/>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CD10" s="58" t="s">
        <v>37</v>
      </c>
      <c r="CZ10" s="73"/>
      <c r="DH10" s="58">
        <v>320</v>
      </c>
      <c r="DI10" s="58">
        <f>IF($DH10=$CI$17,$CI$18*$BD$47,0)</f>
        <v>0</v>
      </c>
      <c r="DJ10" s="58" t="s">
        <v>102</v>
      </c>
    </row>
    <row r="11" spans="1:114" ht="10.15" customHeight="1" x14ac:dyDescent="0.2">
      <c r="A11" s="98"/>
      <c r="G11" s="59"/>
      <c r="H11" s="59"/>
      <c r="I11" s="59"/>
      <c r="J11" s="59"/>
      <c r="K11" s="59"/>
      <c r="L11" s="59"/>
      <c r="M11" s="59"/>
      <c r="N11" s="59"/>
      <c r="O11" s="59"/>
      <c r="P11" s="59"/>
      <c r="Q11" s="59"/>
      <c r="R11" s="59"/>
      <c r="S11" s="59"/>
      <c r="T11" s="59"/>
      <c r="U11" s="59"/>
      <c r="V11" s="59"/>
      <c r="W11" s="59"/>
      <c r="X11" s="59"/>
      <c r="Y11" s="183" t="s">
        <v>36</v>
      </c>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CD11" s="58" t="s">
        <v>113</v>
      </c>
      <c r="CZ11" s="73"/>
    </row>
    <row r="12" spans="1:114" ht="10.15" customHeight="1" x14ac:dyDescent="0.2">
      <c r="A12" s="98"/>
      <c r="G12" s="59"/>
      <c r="H12" s="59"/>
      <c r="I12" s="59"/>
      <c r="J12" s="59"/>
      <c r="K12" s="59"/>
      <c r="L12" s="59"/>
      <c r="M12" s="59"/>
      <c r="N12" s="59"/>
      <c r="O12" s="59"/>
      <c r="P12" s="59"/>
      <c r="Q12" s="59"/>
      <c r="R12" s="59"/>
      <c r="S12" s="59"/>
      <c r="T12" s="59"/>
      <c r="U12" s="59"/>
      <c r="V12" s="59"/>
      <c r="W12" s="59"/>
      <c r="X12" s="59"/>
      <c r="Y12" s="183"/>
      <c r="Z12" s="59"/>
      <c r="AA12" s="59"/>
      <c r="AB12" s="59"/>
      <c r="AC12" s="59"/>
      <c r="AD12" s="59"/>
      <c r="AE12" s="59"/>
      <c r="AF12" s="59"/>
      <c r="AG12" s="59"/>
      <c r="AH12" s="59"/>
      <c r="AI12" s="59"/>
      <c r="AJ12" s="59"/>
      <c r="AK12" s="59"/>
      <c r="AL12" s="59"/>
      <c r="AM12" s="59"/>
      <c r="AN12" s="59"/>
      <c r="AO12" s="59"/>
      <c r="AP12" s="59"/>
      <c r="AQ12" s="59"/>
      <c r="AR12" s="59"/>
      <c r="AS12" s="59"/>
      <c r="AT12" s="188" t="str">
        <f>"naar vacuumblower - "&amp;CK14&amp;" mm"</f>
        <v>naar vacuumblower -  mm</v>
      </c>
      <c r="AU12" s="188"/>
      <c r="AV12" s="188"/>
      <c r="AW12" s="188"/>
      <c r="AX12" s="188"/>
      <c r="AY12" s="188"/>
      <c r="AZ12" s="188"/>
      <c r="BA12" s="188"/>
      <c r="BB12" s="188"/>
      <c r="BC12" s="188"/>
      <c r="BD12" s="188"/>
      <c r="BE12" s="188"/>
      <c r="BF12" s="59"/>
      <c r="BG12" s="59"/>
      <c r="BH12" s="59"/>
      <c r="BI12" s="59"/>
      <c r="BJ12" s="59"/>
      <c r="BK12" s="59"/>
      <c r="BL12" s="59"/>
      <c r="BM12" s="59"/>
      <c r="BN12" s="59"/>
      <c r="BO12" s="59"/>
      <c r="BP12" s="59"/>
      <c r="BQ12" s="59"/>
      <c r="BR12" s="59"/>
      <c r="BS12" s="59"/>
      <c r="BT12" s="59"/>
      <c r="BU12" s="59"/>
      <c r="BV12" s="59"/>
      <c r="BW12" s="59"/>
      <c r="BX12" s="59"/>
      <c r="BY12" s="58" t="s">
        <v>9</v>
      </c>
      <c r="CA12" s="58" t="s">
        <v>34</v>
      </c>
      <c r="CZ12" s="73"/>
      <c r="DH12" s="58" t="s">
        <v>92</v>
      </c>
    </row>
    <row r="13" spans="1:114" ht="10.15" customHeight="1" x14ac:dyDescent="0.2">
      <c r="A13" s="98"/>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188"/>
      <c r="AU13" s="188"/>
      <c r="AV13" s="188"/>
      <c r="AW13" s="188"/>
      <c r="AX13" s="188"/>
      <c r="AY13" s="188"/>
      <c r="AZ13" s="188"/>
      <c r="BA13" s="188"/>
      <c r="BB13" s="188"/>
      <c r="BC13" s="188"/>
      <c r="BD13" s="188"/>
      <c r="BE13" s="188"/>
      <c r="BF13" s="59"/>
      <c r="BG13" s="59"/>
      <c r="BH13" s="59"/>
      <c r="BI13" s="59"/>
      <c r="BJ13" s="59"/>
      <c r="BK13" s="59"/>
      <c r="BL13" s="59"/>
      <c r="BM13" s="59"/>
      <c r="BN13" s="59"/>
      <c r="BO13" s="59"/>
      <c r="BP13" s="59"/>
      <c r="BQ13" s="59"/>
      <c r="BR13" s="59"/>
      <c r="BS13" s="59"/>
      <c r="BT13" s="59"/>
      <c r="BU13" s="59"/>
      <c r="BV13" s="59"/>
      <c r="BW13" s="59"/>
      <c r="BX13" s="59"/>
      <c r="BY13" s="58" t="s">
        <v>29</v>
      </c>
      <c r="CA13" s="58" t="s">
        <v>77</v>
      </c>
      <c r="CZ13" s="73"/>
      <c r="DH13" s="58">
        <v>1</v>
      </c>
      <c r="DI13" s="58">
        <f>IF($DH13=$CI$21,(($CI$18-(#REF!-$CI$22)))*$BD$47,0)</f>
        <v>0</v>
      </c>
      <c r="DJ13" s="58" t="s">
        <v>102</v>
      </c>
    </row>
    <row r="14" spans="1:114" ht="10.15" customHeight="1" x14ac:dyDescent="0.2">
      <c r="A14" s="98"/>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177"/>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8" t="s">
        <v>32</v>
      </c>
      <c r="CA14" s="58" t="s">
        <v>119</v>
      </c>
      <c r="CK14" s="181"/>
      <c r="CL14" s="181"/>
      <c r="CM14" s="181"/>
      <c r="CN14" s="58" t="s">
        <v>96</v>
      </c>
      <c r="CZ14" s="73"/>
      <c r="DH14" s="58">
        <v>2</v>
      </c>
      <c r="DI14" s="58">
        <f>IF($DH14=$CI$21,(($CI$18-(#REF!-$CI$22)))*$BD$47,0)</f>
        <v>0</v>
      </c>
      <c r="DJ14" s="58" t="s">
        <v>102</v>
      </c>
    </row>
    <row r="15" spans="1:114" ht="10.15" customHeight="1" x14ac:dyDescent="0.2">
      <c r="A15" s="98"/>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177"/>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8" t="s">
        <v>83</v>
      </c>
      <c r="CA15" s="58" t="s">
        <v>38</v>
      </c>
      <c r="CZ15" s="73"/>
      <c r="DH15" s="58">
        <v>3</v>
      </c>
      <c r="DI15" s="58">
        <v>0</v>
      </c>
      <c r="DJ15" s="58" t="s">
        <v>102</v>
      </c>
    </row>
    <row r="16" spans="1:114" ht="10.15" customHeight="1" x14ac:dyDescent="0.2">
      <c r="A16" s="98"/>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8" t="s">
        <v>86</v>
      </c>
      <c r="CA16" s="58" t="s">
        <v>89</v>
      </c>
      <c r="CZ16" s="73"/>
      <c r="DH16" s="58" t="s">
        <v>297</v>
      </c>
      <c r="DI16" s="58">
        <f>IF($DH16=$CI$21,(($CI$18-(#REF!-$CI$22)))*$BD$47,0)</f>
        <v>0</v>
      </c>
      <c r="DJ16" s="58" t="s">
        <v>102</v>
      </c>
    </row>
    <row r="17" spans="1:114" ht="10.15" customHeight="1" x14ac:dyDescent="0.2">
      <c r="A17" s="98"/>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CB17" s="58" t="s">
        <v>90</v>
      </c>
      <c r="CI17" s="181"/>
      <c r="CJ17" s="181"/>
      <c r="CK17" s="181"/>
      <c r="CL17" s="58" t="s">
        <v>96</v>
      </c>
      <c r="CZ17" s="73"/>
      <c r="DH17" s="58">
        <v>6</v>
      </c>
      <c r="DI17" s="58">
        <f>IF($DH17=$CI$21,(($CI$18-(#REF!-$CI$22)))*$BD$47,0)</f>
        <v>0</v>
      </c>
      <c r="DJ17" s="58" t="s">
        <v>102</v>
      </c>
    </row>
    <row r="18" spans="1:114" ht="10.15" customHeight="1" x14ac:dyDescent="0.2">
      <c r="A18" s="98"/>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CB18" s="58" t="s">
        <v>91</v>
      </c>
      <c r="CI18" s="181"/>
      <c r="CJ18" s="181"/>
      <c r="CK18" s="181"/>
      <c r="CL18" s="58" t="s">
        <v>102</v>
      </c>
      <c r="CZ18" s="73"/>
      <c r="DH18" s="58">
        <v>8</v>
      </c>
      <c r="DI18" s="58">
        <f>IF($DH18=$CI$21,(($CI$18-(#REF!-$CI$22)))*$BD$47,0)</f>
        <v>0</v>
      </c>
      <c r="DJ18" s="58" t="s">
        <v>102</v>
      </c>
    </row>
    <row r="19" spans="1:114" ht="10.15" customHeight="1" x14ac:dyDescent="0.2">
      <c r="A19" s="98"/>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8" t="s">
        <v>94</v>
      </c>
      <c r="CA19" s="58" t="s">
        <v>153</v>
      </c>
      <c r="CZ19" s="73"/>
      <c r="DH19" s="58" t="s">
        <v>93</v>
      </c>
    </row>
    <row r="20" spans="1:114" ht="10.15" customHeight="1" x14ac:dyDescent="0.2">
      <c r="A20" s="98"/>
      <c r="G20" s="59"/>
      <c r="H20" s="59"/>
      <c r="I20" s="59"/>
      <c r="J20" s="59"/>
      <c r="K20" s="59"/>
      <c r="L20" s="59"/>
      <c r="M20" s="59"/>
      <c r="N20" s="59"/>
      <c r="O20" s="59"/>
      <c r="P20" s="59"/>
      <c r="Q20" s="59"/>
      <c r="R20" s="59"/>
      <c r="S20" s="59"/>
      <c r="T20" s="59"/>
      <c r="U20" s="59"/>
      <c r="V20" s="59"/>
      <c r="W20" s="59"/>
      <c r="X20" s="59"/>
      <c r="Y20" s="183" t="s">
        <v>88</v>
      </c>
      <c r="Z20" s="59"/>
      <c r="AA20" s="59"/>
      <c r="AB20" s="59"/>
      <c r="AC20" s="59"/>
      <c r="AD20" s="59"/>
      <c r="AE20" s="59"/>
      <c r="AF20" s="59"/>
      <c r="AG20" s="59"/>
      <c r="AH20" s="61"/>
      <c r="AI20" s="61"/>
      <c r="AJ20" s="61"/>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8" t="s">
        <v>111</v>
      </c>
      <c r="CA20" s="58" t="s">
        <v>93</v>
      </c>
      <c r="CZ20" s="73"/>
      <c r="DH20" s="58">
        <v>1</v>
      </c>
      <c r="DI20" s="58">
        <f>IF($DH20=$CI$21,(#REF!-$CI$22)*$BD$47,0)</f>
        <v>0</v>
      </c>
      <c r="DJ20" s="58" t="s">
        <v>102</v>
      </c>
    </row>
    <row r="21" spans="1:114" ht="10.15" customHeight="1" x14ac:dyDescent="0.2">
      <c r="A21" s="98"/>
      <c r="G21" s="59"/>
      <c r="H21" s="59"/>
      <c r="I21" s="59"/>
      <c r="J21" s="59"/>
      <c r="K21" s="59"/>
      <c r="L21" s="59"/>
      <c r="M21" s="59"/>
      <c r="N21" s="59"/>
      <c r="O21" s="59"/>
      <c r="P21" s="59"/>
      <c r="Q21" s="59"/>
      <c r="R21" s="59"/>
      <c r="S21" s="59"/>
      <c r="T21" s="59"/>
      <c r="U21" s="59"/>
      <c r="V21" s="59"/>
      <c r="W21" s="59"/>
      <c r="X21" s="59"/>
      <c r="Y21" s="216"/>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CB21" s="58" t="s">
        <v>97</v>
      </c>
      <c r="CI21" s="181"/>
      <c r="CJ21" s="181"/>
      <c r="CK21" s="181"/>
      <c r="CL21" s="58" t="s">
        <v>101</v>
      </c>
      <c r="CZ21" s="73"/>
      <c r="DH21" s="58">
        <v>2</v>
      </c>
      <c r="DI21" s="58">
        <f>IF($DH21=$CI$21,(#REF!-$CI$22)*$BD$47,0)</f>
        <v>0</v>
      </c>
      <c r="DJ21" s="58" t="s">
        <v>102</v>
      </c>
    </row>
    <row r="22" spans="1:114" ht="10.15" customHeight="1" x14ac:dyDescent="0.2">
      <c r="A22" s="98"/>
      <c r="G22" s="59"/>
      <c r="H22" s="59"/>
      <c r="I22" s="59"/>
      <c r="J22" s="59"/>
      <c r="K22" s="59"/>
      <c r="L22" s="59"/>
      <c r="M22" s="59"/>
      <c r="N22" s="59"/>
      <c r="O22" s="59"/>
      <c r="P22" s="59"/>
      <c r="Q22" s="59"/>
      <c r="R22" s="59"/>
      <c r="S22" s="59"/>
      <c r="T22" s="59"/>
      <c r="U22" s="59"/>
      <c r="V22" s="59"/>
      <c r="W22" s="59"/>
      <c r="X22" s="59"/>
      <c r="Y22" s="216"/>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CB22" s="58" t="s">
        <v>98</v>
      </c>
      <c r="CI22" s="181"/>
      <c r="CJ22" s="181"/>
      <c r="CK22" s="181"/>
      <c r="CL22" s="58" t="s">
        <v>100</v>
      </c>
      <c r="CZ22" s="73"/>
      <c r="DH22" s="58">
        <v>3</v>
      </c>
    </row>
    <row r="23" spans="1:114" ht="10.15" customHeight="1" x14ac:dyDescent="0.2">
      <c r="A23" s="98"/>
      <c r="G23" s="59"/>
      <c r="H23" s="59"/>
      <c r="I23" s="59"/>
      <c r="J23" s="59"/>
      <c r="K23" s="59"/>
      <c r="L23" s="59"/>
      <c r="M23" s="59"/>
      <c r="N23" s="59"/>
      <c r="O23" s="59"/>
      <c r="P23" s="59"/>
      <c r="Q23" s="59"/>
      <c r="R23" s="59"/>
      <c r="S23" s="59"/>
      <c r="T23" s="59"/>
      <c r="U23" s="59"/>
      <c r="V23" s="59"/>
      <c r="W23" s="177" t="str">
        <f>IF(CI18=0,"boordiepte",CI18*1000)</f>
        <v>boordiepte</v>
      </c>
      <c r="X23" s="59"/>
      <c r="Y23" s="216"/>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CZ23" s="73"/>
      <c r="DH23" s="58" t="s">
        <v>297</v>
      </c>
      <c r="DI23" s="58">
        <f>IF($DH23=$CI$21,(#REF!-$CI$22)*$BD$47,0)</f>
        <v>0</v>
      </c>
      <c r="DJ23" s="58" t="s">
        <v>102</v>
      </c>
    </row>
    <row r="24" spans="1:114" ht="10.15" customHeight="1" x14ac:dyDescent="0.2">
      <c r="A24" s="98"/>
      <c r="G24" s="59"/>
      <c r="H24" s="59"/>
      <c r="I24" s="59"/>
      <c r="J24" s="59"/>
      <c r="K24" s="59"/>
      <c r="L24" s="59"/>
      <c r="M24" s="59"/>
      <c r="N24" s="59"/>
      <c r="O24" s="59"/>
      <c r="P24" s="59"/>
      <c r="Q24" s="59"/>
      <c r="R24" s="59"/>
      <c r="S24" s="59"/>
      <c r="T24" s="59"/>
      <c r="U24" s="59"/>
      <c r="V24" s="59"/>
      <c r="W24" s="177"/>
      <c r="X24" s="59"/>
      <c r="Y24" s="216"/>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8" t="s">
        <v>156</v>
      </c>
      <c r="CZ24" s="73"/>
      <c r="DH24" s="58">
        <v>6</v>
      </c>
      <c r="DI24" s="58">
        <f>IF($DH24=$CI$21,(#REF!-$CI$22)*$BD$47,0)</f>
        <v>0</v>
      </c>
      <c r="DJ24" s="58" t="s">
        <v>102</v>
      </c>
    </row>
    <row r="25" spans="1:114" ht="10.15" customHeight="1" x14ac:dyDescent="0.2">
      <c r="A25" s="98"/>
      <c r="G25" s="59"/>
      <c r="H25" s="59"/>
      <c r="I25" s="59"/>
      <c r="J25" s="59"/>
      <c r="K25" s="59"/>
      <c r="L25" s="59"/>
      <c r="M25" s="59"/>
      <c r="N25" s="59"/>
      <c r="O25" s="59"/>
      <c r="P25" s="59"/>
      <c r="Q25" s="59"/>
      <c r="R25" s="59"/>
      <c r="S25" s="59"/>
      <c r="T25" s="59"/>
      <c r="U25" s="59"/>
      <c r="V25" s="59"/>
      <c r="W25" s="177"/>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CZ25" s="73"/>
      <c r="DH25" s="58">
        <v>8</v>
      </c>
      <c r="DI25" s="58">
        <f>IF($DH25=$CI$21,(#REF!-$CI$22)*$BD$47,0)</f>
        <v>0</v>
      </c>
      <c r="DJ25" s="58" t="s">
        <v>102</v>
      </c>
    </row>
    <row r="26" spans="1:114" ht="10.15" customHeight="1" x14ac:dyDescent="0.2">
      <c r="A26" s="98"/>
      <c r="G26" s="59"/>
      <c r="H26" s="59"/>
      <c r="I26" s="59"/>
      <c r="J26" s="59"/>
      <c r="K26" s="59"/>
      <c r="L26" s="59"/>
      <c r="M26" s="59"/>
      <c r="N26" s="59"/>
      <c r="O26" s="59"/>
      <c r="P26" s="59"/>
      <c r="Q26" s="59"/>
      <c r="R26" s="59"/>
      <c r="S26" s="59"/>
      <c r="T26" s="59"/>
      <c r="U26" s="59"/>
      <c r="V26" s="59"/>
      <c r="W26" s="177"/>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CZ26" s="73"/>
    </row>
    <row r="27" spans="1:114" ht="10.15" customHeight="1" x14ac:dyDescent="0.2">
      <c r="A27" s="98"/>
      <c r="G27" s="59"/>
      <c r="H27" s="59"/>
      <c r="I27" s="59"/>
      <c r="J27" s="59"/>
      <c r="K27" s="59"/>
      <c r="L27" s="59"/>
      <c r="M27" s="59"/>
      <c r="N27" s="59"/>
      <c r="O27" s="59"/>
      <c r="P27" s="59"/>
      <c r="Q27" s="59"/>
      <c r="R27" s="59"/>
      <c r="S27" s="59"/>
      <c r="T27" s="59"/>
      <c r="U27" s="59"/>
      <c r="V27" s="59"/>
      <c r="W27" s="177"/>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CZ27" s="73"/>
      <c r="DH27" s="58" t="s">
        <v>104</v>
      </c>
      <c r="DJ27" s="58" t="s">
        <v>105</v>
      </c>
    </row>
    <row r="28" spans="1:114" ht="10.15" customHeight="1" x14ac:dyDescent="0.2">
      <c r="A28" s="98"/>
      <c r="G28" s="59"/>
      <c r="H28" s="59"/>
      <c r="I28" s="59"/>
      <c r="J28" s="59"/>
      <c r="K28" s="59"/>
      <c r="L28" s="59"/>
      <c r="M28" s="59"/>
      <c r="N28" s="59"/>
      <c r="O28" s="59"/>
      <c r="P28" s="59"/>
      <c r="Q28" s="59"/>
      <c r="R28" s="59"/>
      <c r="S28" s="59"/>
      <c r="T28" s="59"/>
      <c r="U28" s="59"/>
      <c r="V28" s="59"/>
      <c r="W28" s="177"/>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CZ28" s="73"/>
      <c r="DH28" s="58" t="s">
        <v>37</v>
      </c>
      <c r="DJ28" s="58" t="s">
        <v>105</v>
      </c>
    </row>
    <row r="29" spans="1:114" ht="10.15" customHeight="1" x14ac:dyDescent="0.2">
      <c r="A29" s="98"/>
      <c r="G29" s="59"/>
      <c r="H29" s="59"/>
      <c r="I29" s="59"/>
      <c r="J29" s="59"/>
      <c r="K29" s="59"/>
      <c r="L29" s="59"/>
      <c r="M29" s="59"/>
      <c r="N29" s="59"/>
      <c r="O29" s="59"/>
      <c r="P29" s="59"/>
      <c r="Q29" s="59"/>
      <c r="R29" s="59"/>
      <c r="S29" s="59"/>
      <c r="T29" s="59"/>
      <c r="U29" s="59"/>
      <c r="V29" s="59"/>
      <c r="W29" s="177"/>
      <c r="X29" s="59"/>
      <c r="Y29" s="85"/>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CZ29" s="73"/>
    </row>
    <row r="30" spans="1:114" ht="10.15" customHeight="1" x14ac:dyDescent="0.2">
      <c r="A30" s="98"/>
      <c r="G30" s="59"/>
      <c r="H30" s="59"/>
      <c r="I30" s="59"/>
      <c r="J30" s="59"/>
      <c r="K30" s="59"/>
      <c r="L30" s="59"/>
      <c r="M30" s="59"/>
      <c r="N30" s="59"/>
      <c r="O30" s="59"/>
      <c r="P30" s="59"/>
      <c r="Q30" s="59"/>
      <c r="R30" s="59"/>
      <c r="S30" s="59"/>
      <c r="T30" s="59"/>
      <c r="U30" s="59"/>
      <c r="V30" s="59"/>
      <c r="W30" s="177"/>
      <c r="X30" s="59"/>
      <c r="Y30" s="85"/>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CZ30" s="73"/>
      <c r="DH30" s="58" t="s">
        <v>39</v>
      </c>
    </row>
    <row r="31" spans="1:114" ht="10.15" customHeight="1" x14ac:dyDescent="0.2">
      <c r="A31" s="98"/>
      <c r="G31" s="59"/>
      <c r="H31" s="59"/>
      <c r="I31" s="59"/>
      <c r="J31" s="59"/>
      <c r="K31" s="59"/>
      <c r="L31" s="59"/>
      <c r="M31" s="59"/>
      <c r="N31" s="59"/>
      <c r="O31" s="59"/>
      <c r="P31" s="59"/>
      <c r="Q31" s="59"/>
      <c r="R31" s="59"/>
      <c r="S31" s="59"/>
      <c r="T31" s="59"/>
      <c r="U31" s="59"/>
      <c r="V31" s="59"/>
      <c r="W31" s="177"/>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CZ31" s="73"/>
      <c r="DH31" s="58">
        <v>20</v>
      </c>
      <c r="DJ31" s="58" t="s">
        <v>96</v>
      </c>
    </row>
    <row r="32" spans="1:114" ht="10.15" customHeight="1" x14ac:dyDescent="0.2">
      <c r="A32" s="98"/>
      <c r="G32" s="59"/>
      <c r="H32" s="59"/>
      <c r="I32" s="59"/>
      <c r="J32" s="59"/>
      <c r="K32" s="59"/>
      <c r="L32" s="59"/>
      <c r="M32" s="59"/>
      <c r="N32" s="59"/>
      <c r="O32" s="59"/>
      <c r="P32" s="59"/>
      <c r="Q32" s="59"/>
      <c r="R32" s="59"/>
      <c r="S32" s="59"/>
      <c r="T32" s="59"/>
      <c r="U32" s="59"/>
      <c r="V32" s="59"/>
      <c r="W32" s="177"/>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CZ32" s="73"/>
      <c r="DH32" s="58">
        <v>25</v>
      </c>
      <c r="DJ32" s="58" t="s">
        <v>96</v>
      </c>
    </row>
    <row r="33" spans="1:114" ht="10.15" customHeight="1" x14ac:dyDescent="0.2">
      <c r="A33" s="98"/>
      <c r="G33" s="59"/>
      <c r="H33" s="59"/>
      <c r="I33" s="59"/>
      <c r="J33" s="59"/>
      <c r="K33" s="59"/>
      <c r="L33" s="59"/>
      <c r="M33" s="59"/>
      <c r="N33" s="59"/>
      <c r="O33" s="59"/>
      <c r="P33" s="59"/>
      <c r="Q33" s="59"/>
      <c r="R33" s="59"/>
      <c r="S33" s="59"/>
      <c r="T33" s="59"/>
      <c r="U33" s="59"/>
      <c r="V33" s="59"/>
      <c r="W33" s="177"/>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CZ33" s="73"/>
      <c r="DH33" s="58">
        <v>32</v>
      </c>
      <c r="DJ33" s="58" t="s">
        <v>96</v>
      </c>
    </row>
    <row r="34" spans="1:114" ht="10.15" customHeight="1" x14ac:dyDescent="0.2">
      <c r="A34" s="98"/>
      <c r="G34" s="59"/>
      <c r="H34" s="59"/>
      <c r="I34" s="59"/>
      <c r="J34" s="59"/>
      <c r="K34" s="59"/>
      <c r="L34" s="59"/>
      <c r="M34" s="59"/>
      <c r="N34" s="59"/>
      <c r="O34" s="59"/>
      <c r="P34" s="59"/>
      <c r="Q34" s="59"/>
      <c r="R34" s="59"/>
      <c r="S34" s="59"/>
      <c r="T34" s="59"/>
      <c r="U34" s="59"/>
      <c r="V34" s="59"/>
      <c r="W34" s="177"/>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CZ34" s="73"/>
      <c r="DH34" s="58">
        <v>40</v>
      </c>
      <c r="DJ34" s="58" t="s">
        <v>96</v>
      </c>
    </row>
    <row r="35" spans="1:114" ht="10.15" customHeight="1" x14ac:dyDescent="0.2">
      <c r="A35" s="98"/>
      <c r="G35" s="59"/>
      <c r="H35" s="59"/>
      <c r="I35" s="59"/>
      <c r="J35" s="59"/>
      <c r="K35" s="59"/>
      <c r="L35" s="59"/>
      <c r="M35" s="59"/>
      <c r="N35" s="59"/>
      <c r="O35" s="59"/>
      <c r="P35" s="59"/>
      <c r="Q35" s="59"/>
      <c r="R35" s="59"/>
      <c r="S35" s="59"/>
      <c r="T35" s="59"/>
      <c r="U35" s="59"/>
      <c r="V35" s="59"/>
      <c r="W35" s="177"/>
      <c r="X35" s="59"/>
      <c r="Y35" s="183" t="str">
        <f>IF(CI18=0,"ntb",(CI18-CI22)*1000)</f>
        <v>ntb</v>
      </c>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CZ35" s="73"/>
      <c r="DH35" s="58">
        <v>50</v>
      </c>
      <c r="DJ35" s="58" t="s">
        <v>96</v>
      </c>
    </row>
    <row r="36" spans="1:114" ht="10.15" customHeight="1" x14ac:dyDescent="0.2">
      <c r="A36" s="98"/>
      <c r="G36" s="59"/>
      <c r="H36" s="59"/>
      <c r="I36" s="59"/>
      <c r="J36" s="59"/>
      <c r="K36" s="59"/>
      <c r="L36" s="59"/>
      <c r="M36" s="59"/>
      <c r="N36" s="59"/>
      <c r="O36" s="59"/>
      <c r="P36" s="59"/>
      <c r="Q36" s="59"/>
      <c r="R36" s="59"/>
      <c r="S36" s="59"/>
      <c r="T36" s="59"/>
      <c r="U36" s="59"/>
      <c r="V36" s="59"/>
      <c r="W36" s="177"/>
      <c r="X36" s="59"/>
      <c r="Y36" s="216"/>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CZ36" s="73"/>
      <c r="DH36" s="58">
        <v>63</v>
      </c>
      <c r="DJ36" s="58" t="s">
        <v>96</v>
      </c>
    </row>
    <row r="37" spans="1:114" ht="10.15" customHeight="1" x14ac:dyDescent="0.2">
      <c r="A37" s="98"/>
      <c r="G37" s="59"/>
      <c r="H37" s="59"/>
      <c r="I37" s="59"/>
      <c r="J37" s="59"/>
      <c r="K37" s="59"/>
      <c r="L37" s="59"/>
      <c r="M37" s="59"/>
      <c r="N37" s="59"/>
      <c r="O37" s="59"/>
      <c r="P37" s="59"/>
      <c r="Q37" s="59"/>
      <c r="R37" s="59"/>
      <c r="S37" s="59"/>
      <c r="T37" s="59"/>
      <c r="U37" s="59"/>
      <c r="V37" s="59"/>
      <c r="W37" s="59"/>
      <c r="X37" s="59"/>
      <c r="Y37" s="216"/>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CZ37" s="73"/>
      <c r="DH37" s="58">
        <v>75</v>
      </c>
      <c r="DJ37" s="58" t="s">
        <v>96</v>
      </c>
    </row>
    <row r="38" spans="1:114" ht="10.15" customHeight="1" x14ac:dyDescent="0.2">
      <c r="A38" s="98"/>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CZ38" s="73"/>
      <c r="DH38" s="58">
        <v>90</v>
      </c>
      <c r="DJ38" s="58" t="s">
        <v>96</v>
      </c>
    </row>
    <row r="39" spans="1:114" ht="10.15" customHeight="1" x14ac:dyDescent="0.2">
      <c r="A39" s="98"/>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CZ39" s="73"/>
      <c r="DH39" s="58">
        <v>110</v>
      </c>
      <c r="DJ39" s="58" t="s">
        <v>96</v>
      </c>
    </row>
    <row r="40" spans="1:114" ht="10.15" customHeight="1" x14ac:dyDescent="0.2">
      <c r="A40" s="98"/>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CZ40" s="73"/>
    </row>
    <row r="41" spans="1:114" ht="10.15" customHeight="1" x14ac:dyDescent="0.2">
      <c r="A41" s="98"/>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CZ41" s="73"/>
    </row>
    <row r="42" spans="1:114" ht="10.15" customHeight="1" x14ac:dyDescent="0.2">
      <c r="A42" s="98"/>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CZ42" s="73"/>
    </row>
    <row r="43" spans="1:114" ht="10.15" customHeight="1" x14ac:dyDescent="0.2">
      <c r="A43" s="98"/>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CZ43" s="73"/>
    </row>
    <row r="44" spans="1:114" ht="10.15" customHeight="1" x14ac:dyDescent="0.2">
      <c r="A44" s="98"/>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CZ44" s="73"/>
    </row>
    <row r="45" spans="1:114" ht="10.15" customHeight="1" x14ac:dyDescent="0.2">
      <c r="A45" s="98"/>
      <c r="G45" s="59"/>
      <c r="H45" s="59"/>
      <c r="I45" s="59"/>
      <c r="J45" s="59"/>
      <c r="K45" s="59"/>
      <c r="L45" s="59"/>
      <c r="M45" s="59"/>
      <c r="N45" s="59"/>
      <c r="O45" s="59"/>
      <c r="P45" s="59"/>
      <c r="Q45" s="59"/>
      <c r="R45" s="59"/>
      <c r="S45" s="59"/>
      <c r="T45" s="59"/>
      <c r="U45" s="59"/>
      <c r="V45" s="59"/>
      <c r="W45" s="59"/>
      <c r="X45" s="59"/>
      <c r="Y45" s="183"/>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CZ45" s="73"/>
    </row>
    <row r="46" spans="1:114" ht="10.15" customHeight="1" x14ac:dyDescent="0.2">
      <c r="A46" s="98"/>
      <c r="G46" s="59"/>
      <c r="H46" s="59"/>
      <c r="I46" s="59"/>
      <c r="J46" s="59"/>
      <c r="K46" s="59"/>
      <c r="L46" s="59"/>
      <c r="M46" s="59"/>
      <c r="N46" s="59"/>
      <c r="O46" s="59"/>
      <c r="P46" s="59"/>
      <c r="Q46" s="59"/>
      <c r="R46" s="59"/>
      <c r="S46" s="59"/>
      <c r="T46" s="59"/>
      <c r="U46" s="59"/>
      <c r="V46" s="59"/>
      <c r="W46" s="59"/>
      <c r="X46" s="59"/>
      <c r="Y46" s="215"/>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CZ46" s="73"/>
    </row>
    <row r="47" spans="1:114" ht="10.15" customHeight="1" x14ac:dyDescent="0.2">
      <c r="A47" s="98"/>
      <c r="G47" s="59"/>
      <c r="H47" s="59"/>
      <c r="I47" s="59"/>
      <c r="J47" s="59"/>
      <c r="K47" s="59"/>
      <c r="L47" s="59"/>
      <c r="M47" s="59"/>
      <c r="N47" s="59"/>
      <c r="O47" s="59"/>
      <c r="P47" s="59"/>
      <c r="Q47" s="59"/>
      <c r="R47" s="59"/>
      <c r="S47" s="59"/>
      <c r="T47" s="59"/>
      <c r="U47" s="59"/>
      <c r="V47" s="59"/>
      <c r="W47" s="59"/>
      <c r="X47" s="59"/>
      <c r="Y47" s="215"/>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63" t="s">
        <v>26</v>
      </c>
      <c r="BZ47" s="64"/>
      <c r="CA47" s="64"/>
      <c r="CB47" s="64"/>
      <c r="CC47" s="64"/>
      <c r="CD47" s="64"/>
      <c r="CE47" s="64"/>
      <c r="CF47" s="64"/>
      <c r="CG47" s="64"/>
      <c r="CH47" s="64"/>
      <c r="CI47" s="64"/>
      <c r="CJ47" s="64"/>
      <c r="CK47" s="64"/>
      <c r="CL47" s="64"/>
      <c r="CM47" s="64"/>
      <c r="CN47" s="64"/>
      <c r="CO47" s="64"/>
      <c r="CP47" s="63"/>
      <c r="CQ47" s="64"/>
      <c r="CR47" s="65"/>
      <c r="CS47" s="63"/>
      <c r="CT47" s="64"/>
      <c r="CU47" s="65"/>
      <c r="CV47" s="192"/>
      <c r="CW47" s="193"/>
      <c r="CX47" s="193"/>
      <c r="CY47" s="193"/>
      <c r="CZ47" s="194"/>
    </row>
    <row r="48" spans="1:114" ht="10.15" customHeight="1" x14ac:dyDescent="0.2">
      <c r="A48" s="98"/>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63"/>
      <c r="BZ48" s="64"/>
      <c r="CA48" s="64"/>
      <c r="CB48" s="64"/>
      <c r="CC48" s="64"/>
      <c r="CD48" s="64"/>
      <c r="CE48" s="64"/>
      <c r="CF48" s="64"/>
      <c r="CG48" s="64"/>
      <c r="CH48" s="64"/>
      <c r="CI48" s="64"/>
      <c r="CJ48" s="64"/>
      <c r="CK48" s="64"/>
      <c r="CL48" s="64"/>
      <c r="CM48" s="64"/>
      <c r="CN48" s="64"/>
      <c r="CO48" s="64"/>
      <c r="CP48" s="66" t="s">
        <v>23</v>
      </c>
      <c r="CQ48" s="67"/>
      <c r="CR48" s="68"/>
      <c r="CS48" s="66" t="s">
        <v>24</v>
      </c>
      <c r="CT48" s="67"/>
      <c r="CU48" s="68"/>
      <c r="CV48" s="67" t="s">
        <v>21</v>
      </c>
      <c r="CW48" s="67"/>
      <c r="CX48" s="67"/>
      <c r="CY48" s="67"/>
      <c r="CZ48" s="69"/>
    </row>
    <row r="49" spans="1:104" ht="10.15" customHeight="1" x14ac:dyDescent="0.2">
      <c r="A49" s="98"/>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70" t="s">
        <v>13</v>
      </c>
      <c r="BZ49" s="71"/>
      <c r="CA49" s="71"/>
      <c r="CB49" s="71"/>
      <c r="CC49" s="71"/>
      <c r="CD49" s="71"/>
      <c r="CE49" s="71"/>
      <c r="CF49" s="71"/>
      <c r="CG49" s="71"/>
      <c r="CH49" s="71"/>
      <c r="CI49" s="71"/>
      <c r="CJ49" s="71"/>
      <c r="CK49" s="71"/>
      <c r="CL49" s="71"/>
      <c r="CM49" s="71"/>
      <c r="CN49" s="71"/>
      <c r="CO49" s="72"/>
      <c r="CP49" s="58" t="s">
        <v>116</v>
      </c>
      <c r="CZ49" s="73"/>
    </row>
    <row r="50" spans="1:104" ht="10.15" customHeight="1" x14ac:dyDescent="0.2">
      <c r="A50" s="98"/>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74"/>
      <c r="CO50" s="75"/>
      <c r="CZ50" s="73"/>
    </row>
    <row r="51" spans="1:104" ht="10.15" customHeight="1" x14ac:dyDescent="0.2">
      <c r="A51" s="98"/>
      <c r="G51" s="59"/>
      <c r="H51" s="59"/>
      <c r="I51" s="59"/>
      <c r="J51" s="59"/>
      <c r="K51" s="59"/>
      <c r="L51" s="59"/>
      <c r="M51" s="59"/>
      <c r="N51" s="59"/>
      <c r="O51" s="59"/>
      <c r="P51" s="59"/>
      <c r="Q51" s="59"/>
      <c r="R51" s="59"/>
      <c r="S51" s="59"/>
      <c r="T51" s="59"/>
      <c r="U51" s="59"/>
      <c r="V51" s="59"/>
      <c r="W51" s="59"/>
      <c r="X51" s="59"/>
      <c r="Y51" s="59"/>
      <c r="Z51" s="59"/>
      <c r="AA51" s="59"/>
      <c r="AB51" s="59"/>
      <c r="AC51" s="59"/>
      <c r="AD51" s="213" t="str">
        <f>IF(CI21=0,"filterdiameter",CI21&amp;"""")</f>
        <v>filterdiameter</v>
      </c>
      <c r="AE51" s="213"/>
      <c r="AF51" s="213"/>
      <c r="AG51" s="213"/>
      <c r="AH51" s="213"/>
      <c r="AI51" s="213"/>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178" t="str">
        <f>+Projectgegevens!N45</f>
        <v>BOFAS</v>
      </c>
      <c r="BZ51" s="179"/>
      <c r="CA51" s="179"/>
      <c r="CB51" s="179"/>
      <c r="CC51" s="179"/>
      <c r="CD51" s="179"/>
      <c r="CE51" s="179"/>
      <c r="CF51" s="179"/>
      <c r="CG51" s="179"/>
      <c r="CH51" s="179"/>
      <c r="CI51" s="179"/>
      <c r="CJ51" s="179"/>
      <c r="CK51" s="179"/>
      <c r="CL51" s="179"/>
      <c r="CM51" s="179"/>
      <c r="CN51" s="179"/>
      <c r="CO51" s="180"/>
      <c r="CP51" s="185">
        <f>+Projectgegevens!AE45</f>
        <v>0</v>
      </c>
      <c r="CQ51" s="186"/>
      <c r="CR51" s="186"/>
      <c r="CS51" s="186"/>
      <c r="CT51" s="186"/>
      <c r="CU51" s="186"/>
      <c r="CV51" s="186"/>
      <c r="CW51" s="186"/>
      <c r="CX51" s="186"/>
      <c r="CY51" s="186"/>
      <c r="CZ51" s="187"/>
    </row>
    <row r="52" spans="1:104" ht="10.15" customHeight="1" x14ac:dyDescent="0.2">
      <c r="A52" s="98"/>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76"/>
      <c r="BZ52" s="77"/>
      <c r="CA52" s="77"/>
      <c r="CB52" s="77"/>
      <c r="CC52" s="77"/>
      <c r="CD52" s="77"/>
      <c r="CE52" s="77"/>
      <c r="CF52" s="77"/>
      <c r="CG52" s="77"/>
      <c r="CH52" s="77"/>
      <c r="CI52" s="77"/>
      <c r="CJ52" s="77"/>
      <c r="CK52" s="77"/>
      <c r="CL52" s="77"/>
      <c r="CM52" s="77"/>
      <c r="CN52" s="77"/>
      <c r="CO52" s="78"/>
      <c r="CP52" s="76"/>
      <c r="CQ52" s="77"/>
      <c r="CR52" s="77"/>
      <c r="CS52" s="77"/>
      <c r="CT52" s="77"/>
      <c r="CU52" s="77"/>
      <c r="CV52" s="77"/>
      <c r="CW52" s="77"/>
      <c r="CX52" s="77"/>
      <c r="CY52" s="77"/>
      <c r="CZ52" s="79"/>
    </row>
    <row r="53" spans="1:104" ht="10.15" customHeight="1" x14ac:dyDescent="0.2">
      <c r="A53" s="98"/>
      <c r="G53" s="59"/>
      <c r="H53" s="59"/>
      <c r="I53" s="59"/>
      <c r="J53" s="59"/>
      <c r="K53" s="59"/>
      <c r="L53" s="59"/>
      <c r="M53" s="59"/>
      <c r="N53" s="59"/>
      <c r="O53" s="59"/>
      <c r="P53" s="59"/>
      <c r="Q53" s="59"/>
      <c r="R53" s="59"/>
      <c r="S53" s="59"/>
      <c r="T53" s="59"/>
      <c r="U53" s="59"/>
      <c r="V53" s="59"/>
      <c r="W53" s="59"/>
      <c r="X53" s="59"/>
      <c r="Y53" s="59"/>
      <c r="Z53" s="59"/>
      <c r="AA53" s="59"/>
      <c r="AB53" s="59"/>
      <c r="AC53" s="59"/>
      <c r="AD53" s="214" t="str">
        <f>IF(CI17=0,"boordiameter",CI17)</f>
        <v>boordiameter</v>
      </c>
      <c r="AE53" s="214"/>
      <c r="AF53" s="214"/>
      <c r="AG53" s="214"/>
      <c r="AH53" s="214"/>
      <c r="AI53" s="214"/>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70" t="s">
        <v>12</v>
      </c>
      <c r="BZ53" s="71"/>
      <c r="CA53" s="71"/>
      <c r="CB53" s="71"/>
      <c r="CC53" s="71"/>
      <c r="CD53" s="71"/>
      <c r="CE53" s="71"/>
      <c r="CF53" s="71"/>
      <c r="CG53" s="71"/>
      <c r="CH53" s="71"/>
      <c r="CI53" s="71"/>
      <c r="CJ53" s="71"/>
      <c r="CK53" s="71"/>
      <c r="CL53" s="71"/>
      <c r="CM53" s="71"/>
      <c r="CN53" s="71"/>
      <c r="CO53" s="72"/>
      <c r="CZ53" s="73"/>
    </row>
    <row r="54" spans="1:104" ht="10.15" customHeight="1" x14ac:dyDescent="0.2">
      <c r="A54" s="98"/>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74"/>
      <c r="CO54" s="75"/>
      <c r="CZ54" s="73"/>
    </row>
    <row r="55" spans="1:104" ht="10.15" customHeight="1" x14ac:dyDescent="0.2">
      <c r="A55" s="98"/>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178">
        <f>+Projectgegevens!N49</f>
        <v>0</v>
      </c>
      <c r="BZ55" s="179"/>
      <c r="CA55" s="179"/>
      <c r="CB55" s="179"/>
      <c r="CC55" s="179"/>
      <c r="CD55" s="179"/>
      <c r="CE55" s="179"/>
      <c r="CF55" s="179"/>
      <c r="CG55" s="179"/>
      <c r="CH55" s="179"/>
      <c r="CI55" s="179"/>
      <c r="CJ55" s="179"/>
      <c r="CK55" s="179"/>
      <c r="CL55" s="179"/>
      <c r="CM55" s="179"/>
      <c r="CN55" s="179"/>
      <c r="CO55" s="180"/>
      <c r="CZ55" s="73"/>
    </row>
    <row r="56" spans="1:104" ht="10.15" customHeight="1" x14ac:dyDescent="0.2">
      <c r="A56" s="98"/>
      <c r="B56" s="58" t="s">
        <v>146</v>
      </c>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76"/>
      <c r="BZ56" s="77"/>
      <c r="CA56" s="77"/>
      <c r="CB56" s="77"/>
      <c r="CC56" s="77"/>
      <c r="CD56" s="77"/>
      <c r="CE56" s="77"/>
      <c r="CF56" s="77"/>
      <c r="CG56" s="77"/>
      <c r="CH56" s="77"/>
      <c r="CI56" s="77"/>
      <c r="CJ56" s="77"/>
      <c r="CK56" s="77"/>
      <c r="CL56" s="77"/>
      <c r="CM56" s="77"/>
      <c r="CN56" s="77"/>
      <c r="CO56" s="78"/>
      <c r="CZ56" s="73"/>
    </row>
    <row r="57" spans="1:104" ht="10.15" customHeight="1" x14ac:dyDescent="0.2">
      <c r="A57" s="98"/>
      <c r="B57" s="58" t="s">
        <v>262</v>
      </c>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70" t="s">
        <v>14</v>
      </c>
      <c r="BZ57" s="71"/>
      <c r="CA57" s="71"/>
      <c r="CB57" s="71"/>
      <c r="CC57" s="71"/>
      <c r="CD57" s="71"/>
      <c r="CE57" s="71"/>
      <c r="CF57" s="71"/>
      <c r="CG57" s="71"/>
      <c r="CH57" s="71"/>
      <c r="CI57" s="71"/>
      <c r="CJ57" s="71"/>
      <c r="CK57" s="71"/>
      <c r="CL57" s="71"/>
      <c r="CM57" s="71"/>
      <c r="CN57" s="71"/>
      <c r="CO57" s="72"/>
      <c r="CZ57" s="73"/>
    </row>
    <row r="58" spans="1:104" ht="10.15" customHeight="1" x14ac:dyDescent="0.2">
      <c r="A58" s="98"/>
      <c r="B58" s="58" t="s">
        <v>199</v>
      </c>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196" t="s">
        <v>276</v>
      </c>
      <c r="BZ58" s="197"/>
      <c r="CA58" s="197"/>
      <c r="CB58" s="197"/>
      <c r="CC58" s="197"/>
      <c r="CD58" s="197"/>
      <c r="CE58" s="197"/>
      <c r="CF58" s="197"/>
      <c r="CG58" s="197"/>
      <c r="CH58" s="197"/>
      <c r="CI58" s="197"/>
      <c r="CJ58" s="197"/>
      <c r="CK58" s="197"/>
      <c r="CL58" s="197"/>
      <c r="CM58" s="197"/>
      <c r="CN58" s="197"/>
      <c r="CO58" s="198"/>
      <c r="CZ58" s="73"/>
    </row>
    <row r="59" spans="1:104" ht="10.15" customHeight="1" x14ac:dyDescent="0.2">
      <c r="A59" s="98"/>
      <c r="B59" s="58" t="s">
        <v>149</v>
      </c>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199"/>
      <c r="BZ59" s="197"/>
      <c r="CA59" s="197"/>
      <c r="CB59" s="197"/>
      <c r="CC59" s="197"/>
      <c r="CD59" s="197"/>
      <c r="CE59" s="197"/>
      <c r="CF59" s="197"/>
      <c r="CG59" s="197"/>
      <c r="CH59" s="197"/>
      <c r="CI59" s="197"/>
      <c r="CJ59" s="197"/>
      <c r="CK59" s="197"/>
      <c r="CL59" s="197"/>
      <c r="CM59" s="197"/>
      <c r="CN59" s="197"/>
      <c r="CO59" s="198"/>
      <c r="CZ59" s="73"/>
    </row>
    <row r="60" spans="1:104" ht="10.15" customHeight="1" x14ac:dyDescent="0.2">
      <c r="A60" s="98"/>
      <c r="B60" s="58" t="s">
        <v>234</v>
      </c>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200"/>
      <c r="BZ60" s="201"/>
      <c r="CA60" s="201"/>
      <c r="CB60" s="201"/>
      <c r="CC60" s="201"/>
      <c r="CD60" s="201"/>
      <c r="CE60" s="201"/>
      <c r="CF60" s="201"/>
      <c r="CG60" s="201"/>
      <c r="CH60" s="201"/>
      <c r="CI60" s="201"/>
      <c r="CJ60" s="201"/>
      <c r="CK60" s="201"/>
      <c r="CL60" s="201"/>
      <c r="CM60" s="201"/>
      <c r="CN60" s="201"/>
      <c r="CO60" s="202"/>
      <c r="CZ60" s="73"/>
    </row>
    <row r="61" spans="1:104" ht="10.15" customHeight="1" x14ac:dyDescent="0.2">
      <c r="A61" s="98"/>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189" t="s">
        <v>15</v>
      </c>
      <c r="BZ61" s="190"/>
      <c r="CA61" s="190"/>
      <c r="CB61" s="191"/>
      <c r="CC61" s="189" t="s">
        <v>16</v>
      </c>
      <c r="CD61" s="190"/>
      <c r="CE61" s="190"/>
      <c r="CF61" s="191"/>
      <c r="CG61" s="189" t="s">
        <v>17</v>
      </c>
      <c r="CH61" s="190"/>
      <c r="CI61" s="190"/>
      <c r="CJ61" s="190"/>
      <c r="CK61" s="191"/>
      <c r="CL61" s="189" t="s">
        <v>18</v>
      </c>
      <c r="CM61" s="190"/>
      <c r="CN61" s="190"/>
      <c r="CO61" s="191"/>
      <c r="CP61" s="189" t="s">
        <v>19</v>
      </c>
      <c r="CQ61" s="190"/>
      <c r="CR61" s="190"/>
      <c r="CS61" s="190"/>
      <c r="CT61" s="191"/>
      <c r="CU61" s="189" t="s">
        <v>20</v>
      </c>
      <c r="CV61" s="190"/>
      <c r="CW61" s="190"/>
      <c r="CX61" s="190"/>
      <c r="CY61" s="190"/>
      <c r="CZ61" s="195"/>
    </row>
    <row r="62" spans="1:104" ht="10.15" customHeight="1" thickBot="1" x14ac:dyDescent="0.25">
      <c r="A62" s="94"/>
      <c r="B62" s="90"/>
      <c r="C62" s="90"/>
      <c r="D62" s="90"/>
      <c r="E62" s="90"/>
      <c r="F62" s="90"/>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96"/>
      <c r="BY62" s="203"/>
      <c r="BZ62" s="204"/>
      <c r="CA62" s="204"/>
      <c r="CB62" s="205"/>
      <c r="CC62" s="203" t="s">
        <v>22</v>
      </c>
      <c r="CD62" s="204"/>
      <c r="CE62" s="204"/>
      <c r="CF62" s="204"/>
      <c r="CG62" s="203"/>
      <c r="CH62" s="204"/>
      <c r="CI62" s="204"/>
      <c r="CJ62" s="204"/>
      <c r="CK62" s="205"/>
      <c r="CL62" s="203"/>
      <c r="CM62" s="204"/>
      <c r="CN62" s="204"/>
      <c r="CO62" s="205"/>
      <c r="CP62" s="203">
        <f>+Projectgegevens!AE56</f>
        <v>0</v>
      </c>
      <c r="CQ62" s="204"/>
      <c r="CR62" s="204"/>
      <c r="CS62" s="204"/>
      <c r="CT62" s="205"/>
      <c r="CU62" s="203" t="s">
        <v>133</v>
      </c>
      <c r="CV62" s="204"/>
      <c r="CW62" s="204"/>
      <c r="CX62" s="204"/>
      <c r="CY62" s="204"/>
      <c r="CZ62" s="206"/>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row r="85" ht="10.15" customHeight="1" x14ac:dyDescent="0.2"/>
    <row r="86" ht="10.15" customHeight="1" x14ac:dyDescent="0.2"/>
    <row r="87" ht="10.15" customHeight="1" x14ac:dyDescent="0.2"/>
    <row r="88" ht="10.15" customHeight="1" x14ac:dyDescent="0.2"/>
    <row r="89" ht="10.15" customHeight="1" x14ac:dyDescent="0.2"/>
    <row r="90" ht="10.15" customHeight="1" x14ac:dyDescent="0.2"/>
  </sheetData>
  <mergeCells count="31">
    <mergeCell ref="BY58:CO60"/>
    <mergeCell ref="CV47:CZ47"/>
    <mergeCell ref="CU61:CZ61"/>
    <mergeCell ref="CP61:CT61"/>
    <mergeCell ref="CP62:CT62"/>
    <mergeCell ref="CU62:CZ62"/>
    <mergeCell ref="CP51:CZ51"/>
    <mergeCell ref="BY61:CB61"/>
    <mergeCell ref="CC61:CF61"/>
    <mergeCell ref="BY62:CB62"/>
    <mergeCell ref="CC62:CF62"/>
    <mergeCell ref="CG62:CK62"/>
    <mergeCell ref="CL62:CO62"/>
    <mergeCell ref="CL61:CO61"/>
    <mergeCell ref="CG61:CK61"/>
    <mergeCell ref="Y11:Y12"/>
    <mergeCell ref="AO14:AO15"/>
    <mergeCell ref="Y20:Y24"/>
    <mergeCell ref="Y45:Y47"/>
    <mergeCell ref="BY55:CO55"/>
    <mergeCell ref="BY51:CO51"/>
    <mergeCell ref="AD53:AI53"/>
    <mergeCell ref="AD51:AI51"/>
    <mergeCell ref="AT12:BE13"/>
    <mergeCell ref="W23:W36"/>
    <mergeCell ref="CI18:CK18"/>
    <mergeCell ref="CK14:CM14"/>
    <mergeCell ref="CI22:CK22"/>
    <mergeCell ref="CI21:CK21"/>
    <mergeCell ref="CI17:CK17"/>
    <mergeCell ref="Y35:Y37"/>
  </mergeCells>
  <phoneticPr fontId="1" type="noConversion"/>
  <dataValidations count="3">
    <dataValidation type="list" allowBlank="1" showInputMessage="1" showErrorMessage="1" sqref="CK14:CM14" xr:uid="{00000000-0002-0000-0800-000000000000}">
      <formula1>$DH$31:$DH$39</formula1>
    </dataValidation>
    <dataValidation type="list" allowBlank="1" showInputMessage="1" showErrorMessage="1" sqref="CI17:CK17" xr:uid="{00000000-0002-0000-0800-000001000000}">
      <formula1>$DH$5:$DH$10</formula1>
    </dataValidation>
    <dataValidation type="list" allowBlank="1" showInputMessage="1" showErrorMessage="1" sqref="CI21:CK21" xr:uid="{00000000-0002-0000-0800-000002000000}">
      <formula1>$DH$20:$DH$25</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oddHeader>&amp;C&amp;F</oddHeader>
    <oddFooter>&amp;L&amp;"Trebuchet MS,Standaard"Printdatum:&amp;D&amp;R&amp;"Trebuchet MS,Standaard"&amp;P/&amp;N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K90"/>
  <sheetViews>
    <sheetView topLeftCell="A4" zoomScale="115" zoomScaleNormal="115" zoomScaleSheetLayoutView="75" workbookViewId="0">
      <selection activeCell="CK14" sqref="CK14:CM14"/>
    </sheetView>
  </sheetViews>
  <sheetFormatPr defaultColWidth="0" defaultRowHeight="13.5" x14ac:dyDescent="0.2"/>
  <cols>
    <col min="1" max="111" width="1.7109375" style="58" customWidth="1"/>
    <col min="112" max="115" width="9.140625" style="58" hidden="1" customWidth="1"/>
    <col min="116" max="16384" width="8.85546875" style="58" hidden="1"/>
  </cols>
  <sheetData>
    <row r="1" spans="1:114" x14ac:dyDescent="0.2">
      <c r="A1" s="80"/>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91"/>
    </row>
    <row r="2" spans="1:114" x14ac:dyDescent="0.2">
      <c r="A2" s="84"/>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92"/>
    </row>
    <row r="3" spans="1:114" x14ac:dyDescent="0.2">
      <c r="A3" s="84"/>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92"/>
    </row>
    <row r="4" spans="1:114" ht="10.15" customHeight="1" x14ac:dyDescent="0.2">
      <c r="A4" s="8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92"/>
      <c r="DH4" s="58" t="s">
        <v>95</v>
      </c>
    </row>
    <row r="5" spans="1:114" ht="10.15" customHeight="1" x14ac:dyDescent="0.2">
      <c r="A5" s="84"/>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92"/>
      <c r="DH5" s="58">
        <v>110</v>
      </c>
      <c r="DI5" s="58">
        <f>IF($DH5=$CI$18,$CI$19*$BD$47,0)</f>
        <v>0</v>
      </c>
      <c r="DJ5" s="58" t="s">
        <v>102</v>
      </c>
    </row>
    <row r="6" spans="1:114" ht="10.15" customHeight="1" x14ac:dyDescent="0.2">
      <c r="A6" s="84"/>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61"/>
      <c r="AF6" s="61" t="s">
        <v>250</v>
      </c>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92"/>
      <c r="DH6" s="58">
        <v>160</v>
      </c>
      <c r="DI6" s="58">
        <f>IF($DH6=$CI$18,$CI$19*$BD$47,0)</f>
        <v>0</v>
      </c>
      <c r="DJ6" s="58" t="s">
        <v>102</v>
      </c>
    </row>
    <row r="7" spans="1:114" ht="10.15" customHeight="1" x14ac:dyDescent="0.2">
      <c r="A7" s="8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t="s">
        <v>8</v>
      </c>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8" t="s">
        <v>25</v>
      </c>
      <c r="CZ7" s="73"/>
      <c r="DH7" s="58">
        <v>210</v>
      </c>
      <c r="DI7" s="58">
        <f>IF($DH7=$CI$18,$CI$19*$BD$47,0)</f>
        <v>0</v>
      </c>
      <c r="DJ7" s="58" t="s">
        <v>102</v>
      </c>
    </row>
    <row r="8" spans="1:114" ht="10.15" customHeight="1" x14ac:dyDescent="0.2">
      <c r="A8" s="84"/>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CD8" s="58" t="s">
        <v>84</v>
      </c>
      <c r="CZ8" s="73"/>
      <c r="DH8" s="58">
        <v>240</v>
      </c>
      <c r="DI8" s="58">
        <v>0</v>
      </c>
      <c r="DJ8" s="58" t="s">
        <v>102</v>
      </c>
    </row>
    <row r="9" spans="1:114" ht="10.15" customHeight="1" x14ac:dyDescent="0.2">
      <c r="A9" s="84"/>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CD9" s="58" t="s">
        <v>28</v>
      </c>
      <c r="CZ9" s="73"/>
      <c r="DH9" s="58">
        <v>280</v>
      </c>
      <c r="DI9" s="58">
        <f>IF($DH9=$CI$18,$CI$19*$BD$47,0)</f>
        <v>0</v>
      </c>
      <c r="DJ9" s="58" t="s">
        <v>102</v>
      </c>
    </row>
    <row r="10" spans="1:114" ht="10.15" customHeight="1" x14ac:dyDescent="0.2">
      <c r="A10" s="84"/>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CD10" s="58" t="s">
        <v>37</v>
      </c>
      <c r="CZ10" s="73"/>
      <c r="DH10" s="58">
        <v>320</v>
      </c>
      <c r="DI10" s="58">
        <f>IF($DH10=$CI$18,$CI$19*$BD$47,0)</f>
        <v>0</v>
      </c>
      <c r="DJ10" s="58" t="s">
        <v>102</v>
      </c>
    </row>
    <row r="11" spans="1:114" ht="10.15" customHeight="1" x14ac:dyDescent="0.2">
      <c r="A11" s="84"/>
      <c r="B11" s="59"/>
      <c r="C11" s="59"/>
      <c r="D11" s="59"/>
      <c r="E11" s="59"/>
      <c r="F11" s="59"/>
      <c r="G11" s="59"/>
      <c r="H11" s="59"/>
      <c r="I11" s="59"/>
      <c r="J11" s="59"/>
      <c r="K11" s="59"/>
      <c r="L11" s="59"/>
      <c r="M11" s="59"/>
      <c r="N11" s="59"/>
      <c r="O11" s="59"/>
      <c r="P11" s="59"/>
      <c r="Q11" s="59"/>
      <c r="R11" s="59"/>
      <c r="S11" s="59"/>
      <c r="T11" s="59"/>
      <c r="U11" s="59"/>
      <c r="V11" s="59"/>
      <c r="W11" s="59"/>
      <c r="X11" s="59"/>
      <c r="Y11" s="183" t="s">
        <v>36</v>
      </c>
      <c r="Z11" s="59"/>
      <c r="AA11" s="59"/>
      <c r="AB11" s="59"/>
      <c r="AC11" s="59"/>
      <c r="AD11" s="59"/>
      <c r="AE11" s="59"/>
      <c r="AF11" s="59"/>
      <c r="AG11" s="59"/>
      <c r="AH11" s="59"/>
      <c r="AI11" s="59"/>
      <c r="AJ11" s="59"/>
      <c r="AK11" s="59"/>
      <c r="AL11" s="59"/>
      <c r="AM11" s="59"/>
      <c r="AN11" s="59"/>
      <c r="AO11" s="59"/>
      <c r="AP11" s="59"/>
      <c r="AQ11" s="59"/>
      <c r="AR11" s="59"/>
      <c r="AS11" s="59"/>
      <c r="AT11" s="188" t="str">
        <f>"naar pomp - "&amp;CL15&amp;" mm"</f>
        <v>naar pomp -  mm</v>
      </c>
      <c r="AU11" s="188"/>
      <c r="AV11" s="188"/>
      <c r="AW11" s="188"/>
      <c r="AX11" s="188"/>
      <c r="AY11" s="188"/>
      <c r="AZ11" s="188"/>
      <c r="BA11" s="188"/>
      <c r="BB11" s="188"/>
      <c r="BC11" s="188"/>
      <c r="BD11" s="188"/>
      <c r="BE11" s="188"/>
      <c r="BF11" s="59"/>
      <c r="BG11" s="59"/>
      <c r="BH11" s="59"/>
      <c r="BI11" s="59"/>
      <c r="BJ11" s="59"/>
      <c r="BK11" s="59"/>
      <c r="BL11" s="59"/>
      <c r="BM11" s="59"/>
      <c r="BN11" s="59"/>
      <c r="BO11" s="59"/>
      <c r="BP11" s="59"/>
      <c r="BQ11" s="59"/>
      <c r="BR11" s="59"/>
      <c r="BS11" s="59"/>
      <c r="BT11" s="59"/>
      <c r="BU11" s="59"/>
      <c r="BV11" s="59"/>
      <c r="BW11" s="59"/>
      <c r="BX11" s="59"/>
      <c r="CD11" s="58" t="s">
        <v>113</v>
      </c>
      <c r="CZ11" s="73"/>
    </row>
    <row r="12" spans="1:114" ht="10.15" customHeight="1" x14ac:dyDescent="0.2">
      <c r="A12" s="84"/>
      <c r="B12" s="59"/>
      <c r="C12" s="59"/>
      <c r="D12" s="59"/>
      <c r="E12" s="59"/>
      <c r="F12" s="59"/>
      <c r="G12" s="59"/>
      <c r="H12" s="59"/>
      <c r="I12" s="59"/>
      <c r="J12" s="59"/>
      <c r="K12" s="59"/>
      <c r="L12" s="59"/>
      <c r="M12" s="59"/>
      <c r="N12" s="59"/>
      <c r="O12" s="59"/>
      <c r="P12" s="59"/>
      <c r="Q12" s="59"/>
      <c r="R12" s="59"/>
      <c r="S12" s="59"/>
      <c r="T12" s="59"/>
      <c r="U12" s="59"/>
      <c r="V12" s="59"/>
      <c r="W12" s="59"/>
      <c r="X12" s="59"/>
      <c r="Y12" s="183"/>
      <c r="Z12" s="59"/>
      <c r="AA12" s="59"/>
      <c r="AB12" s="59"/>
      <c r="AC12" s="59"/>
      <c r="AD12" s="59"/>
      <c r="AE12" s="59"/>
      <c r="AF12" s="59"/>
      <c r="AG12" s="59"/>
      <c r="AH12" s="59"/>
      <c r="AI12" s="59"/>
      <c r="AJ12" s="59"/>
      <c r="AK12" s="59"/>
      <c r="AL12" s="59"/>
      <c r="AM12" s="59"/>
      <c r="AN12" s="59"/>
      <c r="AO12" s="59"/>
      <c r="AP12" s="59"/>
      <c r="AQ12" s="59"/>
      <c r="AR12" s="59"/>
      <c r="AS12" s="59"/>
      <c r="AT12" s="188"/>
      <c r="AU12" s="188"/>
      <c r="AV12" s="188"/>
      <c r="AW12" s="188"/>
      <c r="AX12" s="188"/>
      <c r="AY12" s="188"/>
      <c r="AZ12" s="188"/>
      <c r="BA12" s="188"/>
      <c r="BB12" s="188"/>
      <c r="BC12" s="188"/>
      <c r="BD12" s="188"/>
      <c r="BE12" s="188"/>
      <c r="BF12" s="59"/>
      <c r="BG12" s="59"/>
      <c r="BH12" s="59"/>
      <c r="BI12" s="59"/>
      <c r="BJ12" s="59"/>
      <c r="BK12" s="59"/>
      <c r="BL12" s="59"/>
      <c r="BM12" s="59"/>
      <c r="BN12" s="59"/>
      <c r="BO12" s="59"/>
      <c r="BP12" s="59"/>
      <c r="BQ12" s="59"/>
      <c r="BR12" s="59"/>
      <c r="BS12" s="59"/>
      <c r="BT12" s="59"/>
      <c r="BU12" s="59"/>
      <c r="BV12" s="59"/>
      <c r="BW12" s="59"/>
      <c r="BX12" s="59"/>
      <c r="BY12" s="58" t="s">
        <v>9</v>
      </c>
      <c r="CA12" s="58" t="s">
        <v>34</v>
      </c>
      <c r="CZ12" s="73"/>
      <c r="DH12" s="58" t="s">
        <v>92</v>
      </c>
    </row>
    <row r="13" spans="1:114" ht="10.15" customHeight="1" x14ac:dyDescent="0.2">
      <c r="A13" s="84"/>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188" t="str">
        <f>"naar vacuumblower - "&amp;CK14&amp;" mm"</f>
        <v>naar vacuumblower -  mm</v>
      </c>
      <c r="AU13" s="188"/>
      <c r="AV13" s="188"/>
      <c r="AW13" s="188"/>
      <c r="AX13" s="188"/>
      <c r="AY13" s="188"/>
      <c r="AZ13" s="188"/>
      <c r="BA13" s="188"/>
      <c r="BB13" s="188"/>
      <c r="BC13" s="188"/>
      <c r="BD13" s="188"/>
      <c r="BE13" s="188"/>
      <c r="BF13" s="59"/>
      <c r="BG13" s="59"/>
      <c r="BH13" s="59"/>
      <c r="BI13" s="59"/>
      <c r="BJ13" s="59"/>
      <c r="BK13" s="59"/>
      <c r="BL13" s="59"/>
      <c r="BM13" s="59"/>
      <c r="BN13" s="59"/>
      <c r="BO13" s="59"/>
      <c r="BP13" s="59"/>
      <c r="BQ13" s="59"/>
      <c r="BR13" s="59"/>
      <c r="BS13" s="59"/>
      <c r="BT13" s="59"/>
      <c r="BU13" s="59"/>
      <c r="BV13" s="59"/>
      <c r="BW13" s="59"/>
      <c r="BX13" s="59"/>
      <c r="BY13" s="58" t="s">
        <v>29</v>
      </c>
      <c r="CA13" s="58" t="s">
        <v>77</v>
      </c>
      <c r="CZ13" s="73"/>
      <c r="DH13" s="58">
        <v>1</v>
      </c>
      <c r="DI13" s="58">
        <f>IF($DH13=$CI$25,(($CI$19-(#REF!-#REF!)))*$BD$47,0)</f>
        <v>0</v>
      </c>
      <c r="DJ13" s="58" t="s">
        <v>102</v>
      </c>
    </row>
    <row r="14" spans="1:114" ht="10.15" customHeight="1" x14ac:dyDescent="0.2">
      <c r="A14" s="84"/>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177"/>
      <c r="AP14" s="59"/>
      <c r="AQ14" s="59"/>
      <c r="AR14" s="59"/>
      <c r="AS14" s="59"/>
      <c r="AT14" s="188"/>
      <c r="AU14" s="188"/>
      <c r="AV14" s="188"/>
      <c r="AW14" s="188"/>
      <c r="AX14" s="188"/>
      <c r="AY14" s="188"/>
      <c r="AZ14" s="188"/>
      <c r="BA14" s="188"/>
      <c r="BB14" s="188"/>
      <c r="BC14" s="188"/>
      <c r="BD14" s="188"/>
      <c r="BE14" s="188"/>
      <c r="BF14" s="59"/>
      <c r="BG14" s="59"/>
      <c r="BH14" s="59"/>
      <c r="BI14" s="59"/>
      <c r="BJ14" s="59"/>
      <c r="BK14" s="59"/>
      <c r="BL14" s="59"/>
      <c r="BM14" s="59"/>
      <c r="BN14" s="59"/>
      <c r="BO14" s="59"/>
      <c r="BP14" s="59"/>
      <c r="BQ14" s="59"/>
      <c r="BR14" s="59"/>
      <c r="BS14" s="59"/>
      <c r="BT14" s="59"/>
      <c r="BU14" s="59"/>
      <c r="BV14" s="59"/>
      <c r="BW14" s="59"/>
      <c r="BX14" s="59"/>
      <c r="BY14" s="58" t="s">
        <v>32</v>
      </c>
      <c r="CA14" s="58" t="s">
        <v>119</v>
      </c>
      <c r="CK14" s="181"/>
      <c r="CL14" s="181"/>
      <c r="CM14" s="181"/>
      <c r="CN14" s="58" t="s">
        <v>96</v>
      </c>
      <c r="CZ14" s="73"/>
      <c r="DH14" s="58">
        <v>2</v>
      </c>
      <c r="DI14" s="58">
        <f>IF($DH14=$CI$25,(($CI$19-(#REF!-#REF!)))*$BD$47,0)</f>
        <v>0</v>
      </c>
      <c r="DJ14" s="58" t="s">
        <v>102</v>
      </c>
    </row>
    <row r="15" spans="1:114" ht="10.15" customHeight="1" x14ac:dyDescent="0.2">
      <c r="A15" s="8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177"/>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8" t="s">
        <v>31</v>
      </c>
      <c r="CA15" s="58" t="s">
        <v>120</v>
      </c>
      <c r="CL15" s="181"/>
      <c r="CM15" s="181"/>
      <c r="CN15" s="181"/>
      <c r="CO15" s="58" t="s">
        <v>96</v>
      </c>
      <c r="CZ15" s="73"/>
      <c r="DH15" s="58">
        <v>3</v>
      </c>
      <c r="DI15" s="58">
        <v>0</v>
      </c>
      <c r="DJ15" s="58" t="s">
        <v>102</v>
      </c>
    </row>
    <row r="16" spans="1:114" ht="10.15" customHeight="1" x14ac:dyDescent="0.2">
      <c r="A16" s="8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8" t="s">
        <v>83</v>
      </c>
      <c r="CA16" s="58" t="s">
        <v>38</v>
      </c>
      <c r="CZ16" s="73"/>
      <c r="DH16" s="58" t="s">
        <v>297</v>
      </c>
      <c r="DI16" s="58">
        <f>IF($DH16=$CI$25,(($CI$19-(#REF!-#REF!)))*$BD$47,0)</f>
        <v>0</v>
      </c>
      <c r="DJ16" s="58" t="s">
        <v>102</v>
      </c>
    </row>
    <row r="17" spans="1:114" ht="10.15" customHeight="1" x14ac:dyDescent="0.2">
      <c r="A17" s="84"/>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8" t="s">
        <v>86</v>
      </c>
      <c r="CA17" s="58" t="s">
        <v>89</v>
      </c>
      <c r="CZ17" s="73"/>
      <c r="DH17" s="58">
        <v>6</v>
      </c>
      <c r="DI17" s="58">
        <f>IF($DH17=$CI$25,(($CI$19-(#REF!-#REF!)))*$BD$47,0)</f>
        <v>0</v>
      </c>
      <c r="DJ17" s="58" t="s">
        <v>102</v>
      </c>
    </row>
    <row r="18" spans="1:114" ht="10.15" customHeight="1" x14ac:dyDescent="0.2">
      <c r="A18" s="8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CB18" s="58" t="s">
        <v>90</v>
      </c>
      <c r="CI18" s="181"/>
      <c r="CJ18" s="181"/>
      <c r="CK18" s="181"/>
      <c r="CL18" s="58" t="s">
        <v>96</v>
      </c>
      <c r="CZ18" s="73"/>
      <c r="DH18" s="58">
        <v>8</v>
      </c>
      <c r="DI18" s="58">
        <f>IF($DH18=$CI$25,(($CI$19-(#REF!-#REF!)))*$BD$47,0)</f>
        <v>0</v>
      </c>
      <c r="DJ18" s="58" t="s">
        <v>102</v>
      </c>
    </row>
    <row r="19" spans="1:114" ht="10.15" customHeight="1" x14ac:dyDescent="0.2">
      <c r="A19" s="84"/>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CB19" s="58" t="s">
        <v>91</v>
      </c>
      <c r="CI19" s="181"/>
      <c r="CJ19" s="181"/>
      <c r="CK19" s="181"/>
      <c r="CL19" s="58" t="s">
        <v>102</v>
      </c>
      <c r="CZ19" s="73"/>
      <c r="DH19" s="58" t="s">
        <v>93</v>
      </c>
    </row>
    <row r="20" spans="1:114" ht="10.15" customHeight="1" x14ac:dyDescent="0.2">
      <c r="A20" s="84"/>
      <c r="B20" s="59"/>
      <c r="C20" s="59"/>
      <c r="D20" s="59"/>
      <c r="E20" s="59"/>
      <c r="F20" s="59"/>
      <c r="G20" s="59"/>
      <c r="H20" s="59"/>
      <c r="I20" s="59"/>
      <c r="J20" s="59"/>
      <c r="K20" s="59"/>
      <c r="L20" s="59"/>
      <c r="M20" s="59"/>
      <c r="N20" s="59"/>
      <c r="O20" s="59"/>
      <c r="P20" s="59"/>
      <c r="Q20" s="59"/>
      <c r="R20" s="59"/>
      <c r="S20" s="59"/>
      <c r="T20" s="59"/>
      <c r="U20" s="59"/>
      <c r="V20" s="59"/>
      <c r="W20" s="59"/>
      <c r="X20" s="59"/>
      <c r="Y20" s="183" t="s">
        <v>88</v>
      </c>
      <c r="Z20" s="59"/>
      <c r="AA20" s="59"/>
      <c r="AB20" s="59"/>
      <c r="AC20" s="59"/>
      <c r="AD20" s="59"/>
      <c r="AE20" s="59"/>
      <c r="AF20" s="59"/>
      <c r="AG20" s="59"/>
      <c r="AH20" s="61"/>
      <c r="AI20" s="61"/>
      <c r="AJ20" s="61"/>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8" t="s">
        <v>94</v>
      </c>
      <c r="CA20" s="58" t="s">
        <v>153</v>
      </c>
      <c r="CZ20" s="73"/>
      <c r="DH20" s="58">
        <v>1</v>
      </c>
      <c r="DI20" s="58">
        <f>IF($DH20=$CI$25,(#REF!-#REF!)*$BD$47,0)</f>
        <v>0</v>
      </c>
      <c r="DJ20" s="58" t="s">
        <v>102</v>
      </c>
    </row>
    <row r="21" spans="1:114" ht="10.15" customHeight="1" x14ac:dyDescent="0.2">
      <c r="A21" s="84"/>
      <c r="B21" s="59"/>
      <c r="C21" s="59"/>
      <c r="D21" s="59"/>
      <c r="E21" s="59"/>
      <c r="F21" s="59"/>
      <c r="G21" s="59"/>
      <c r="H21" s="59"/>
      <c r="I21" s="59"/>
      <c r="J21" s="59"/>
      <c r="K21" s="59"/>
      <c r="L21" s="59"/>
      <c r="M21" s="59"/>
      <c r="N21" s="59"/>
      <c r="O21" s="59"/>
      <c r="P21" s="59"/>
      <c r="Q21" s="59"/>
      <c r="R21" s="59"/>
      <c r="S21" s="59"/>
      <c r="T21" s="59"/>
      <c r="U21" s="59"/>
      <c r="V21" s="59"/>
      <c r="W21" s="59"/>
      <c r="X21" s="59"/>
      <c r="Y21" s="216"/>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8" t="s">
        <v>111</v>
      </c>
      <c r="CA21" s="58" t="s">
        <v>244</v>
      </c>
      <c r="CZ21" s="73"/>
      <c r="DH21" s="58">
        <v>2</v>
      </c>
      <c r="DI21" s="58">
        <f>IF($DH21=$CI$25,(#REF!-#REF!)*$BD$47,0)</f>
        <v>0</v>
      </c>
      <c r="DJ21" s="58" t="s">
        <v>102</v>
      </c>
    </row>
    <row r="22" spans="1:114" ht="10.15" customHeight="1" x14ac:dyDescent="0.2">
      <c r="A22" s="84"/>
      <c r="B22" s="59"/>
      <c r="C22" s="59"/>
      <c r="D22" s="59"/>
      <c r="E22" s="59"/>
      <c r="F22" s="59"/>
      <c r="G22" s="59"/>
      <c r="H22" s="59"/>
      <c r="I22" s="59"/>
      <c r="J22" s="59"/>
      <c r="K22" s="59"/>
      <c r="L22" s="59"/>
      <c r="M22" s="59"/>
      <c r="N22" s="59"/>
      <c r="O22" s="59"/>
      <c r="P22" s="59"/>
      <c r="Q22" s="59"/>
      <c r="R22" s="59"/>
      <c r="S22" s="59"/>
      <c r="T22" s="59"/>
      <c r="U22" s="59"/>
      <c r="V22" s="59"/>
      <c r="W22" s="59"/>
      <c r="X22" s="59"/>
      <c r="Y22" s="216"/>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CB22" s="58" t="s">
        <v>97</v>
      </c>
      <c r="CI22" s="181"/>
      <c r="CJ22" s="181"/>
      <c r="CK22" s="181"/>
      <c r="CL22" s="58" t="s">
        <v>101</v>
      </c>
      <c r="CZ22" s="73"/>
      <c r="DH22" s="58">
        <v>3</v>
      </c>
      <c r="DI22" s="58">
        <v>0</v>
      </c>
      <c r="DJ22" s="58" t="s">
        <v>102</v>
      </c>
    </row>
    <row r="23" spans="1:114" ht="10.15" customHeight="1" x14ac:dyDescent="0.2">
      <c r="A23" s="84"/>
      <c r="B23" s="59"/>
      <c r="C23" s="59"/>
      <c r="D23" s="59"/>
      <c r="E23" s="59"/>
      <c r="F23" s="59"/>
      <c r="G23" s="59"/>
      <c r="H23" s="59"/>
      <c r="I23" s="59"/>
      <c r="J23" s="59"/>
      <c r="K23" s="59"/>
      <c r="L23" s="59"/>
      <c r="M23" s="59"/>
      <c r="N23" s="59"/>
      <c r="O23" s="59"/>
      <c r="P23" s="59"/>
      <c r="Q23" s="59"/>
      <c r="R23" s="59"/>
      <c r="S23" s="59"/>
      <c r="T23" s="59"/>
      <c r="U23" s="59"/>
      <c r="V23" s="59"/>
      <c r="W23" s="59"/>
      <c r="X23" s="59"/>
      <c r="Y23" s="216"/>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CB23" s="58" t="s">
        <v>245</v>
      </c>
      <c r="CI23" s="181"/>
      <c r="CJ23" s="181"/>
      <c r="CK23" s="181"/>
      <c r="CL23" s="58" t="s">
        <v>100</v>
      </c>
      <c r="CO23" s="58" t="s">
        <v>246</v>
      </c>
      <c r="CQ23" s="181"/>
      <c r="CR23" s="181"/>
      <c r="CS23" s="181"/>
      <c r="CT23" s="58" t="s">
        <v>100</v>
      </c>
      <c r="CZ23" s="73"/>
      <c r="DH23" s="58" t="s">
        <v>297</v>
      </c>
      <c r="DI23" s="58">
        <f>IF($DH23=$CI$25,(($CI$19-(#REF!-#REF!)))*$BD$47,0)</f>
        <v>0</v>
      </c>
      <c r="DJ23" s="58" t="s">
        <v>102</v>
      </c>
    </row>
    <row r="24" spans="1:114" ht="10.15" customHeight="1" x14ac:dyDescent="0.2">
      <c r="A24" s="84"/>
      <c r="B24" s="59"/>
      <c r="C24" s="59"/>
      <c r="D24" s="59"/>
      <c r="E24" s="59"/>
      <c r="F24" s="59"/>
      <c r="G24" s="59"/>
      <c r="H24" s="59"/>
      <c r="I24" s="59"/>
      <c r="J24" s="59"/>
      <c r="K24" s="59"/>
      <c r="L24" s="59"/>
      <c r="M24" s="59"/>
      <c r="N24" s="59"/>
      <c r="O24" s="59"/>
      <c r="P24" s="59"/>
      <c r="Q24" s="59"/>
      <c r="R24" s="59"/>
      <c r="S24" s="59"/>
      <c r="T24" s="59"/>
      <c r="U24" s="59"/>
      <c r="V24" s="59"/>
      <c r="W24" s="177" t="str">
        <f>IF(CI19=0,"boordiepte",CI19*1000)</f>
        <v>boordiepte</v>
      </c>
      <c r="X24" s="59"/>
      <c r="Y24" s="216"/>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8" t="s">
        <v>112</v>
      </c>
      <c r="CA24" s="58" t="s">
        <v>243</v>
      </c>
      <c r="CZ24" s="73"/>
      <c r="DH24" s="58">
        <v>6</v>
      </c>
      <c r="DI24" s="58">
        <f>IF($DH24=$CI$25,(#REF!-#REF!)*$BD$47,0)</f>
        <v>0</v>
      </c>
      <c r="DJ24" s="58" t="s">
        <v>102</v>
      </c>
    </row>
    <row r="25" spans="1:114" ht="10.15" customHeight="1" x14ac:dyDescent="0.2">
      <c r="A25" s="84"/>
      <c r="B25" s="59"/>
      <c r="C25" s="59"/>
      <c r="D25" s="59"/>
      <c r="E25" s="59"/>
      <c r="F25" s="59"/>
      <c r="G25" s="59"/>
      <c r="H25" s="59"/>
      <c r="I25" s="59"/>
      <c r="J25" s="59"/>
      <c r="K25" s="59"/>
      <c r="L25" s="59"/>
      <c r="M25" s="59"/>
      <c r="N25" s="59"/>
      <c r="O25" s="59"/>
      <c r="P25" s="59"/>
      <c r="Q25" s="59"/>
      <c r="R25" s="59"/>
      <c r="S25" s="59"/>
      <c r="T25" s="59"/>
      <c r="U25" s="59"/>
      <c r="V25" s="59"/>
      <c r="W25" s="177"/>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CB25" s="58" t="s">
        <v>97</v>
      </c>
      <c r="CI25" s="181"/>
      <c r="CJ25" s="181"/>
      <c r="CK25" s="181"/>
      <c r="CL25" s="58" t="s">
        <v>101</v>
      </c>
      <c r="CZ25" s="73"/>
      <c r="DH25" s="58">
        <v>8</v>
      </c>
      <c r="DI25" s="58">
        <f>IF($DH25=$CI$25,(#REF!-#REF!)*$BD$47,0)</f>
        <v>0</v>
      </c>
      <c r="DJ25" s="58" t="s">
        <v>102</v>
      </c>
    </row>
    <row r="26" spans="1:114" ht="10.15" customHeight="1" x14ac:dyDescent="0.2">
      <c r="A26" s="84"/>
      <c r="B26" s="59"/>
      <c r="C26" s="59"/>
      <c r="D26" s="59"/>
      <c r="E26" s="59"/>
      <c r="F26" s="59"/>
      <c r="G26" s="59"/>
      <c r="H26" s="59"/>
      <c r="I26" s="59"/>
      <c r="J26" s="59"/>
      <c r="K26" s="59"/>
      <c r="L26" s="59"/>
      <c r="M26" s="59"/>
      <c r="N26" s="59"/>
      <c r="O26" s="59"/>
      <c r="P26" s="59"/>
      <c r="Q26" s="59"/>
      <c r="R26" s="59"/>
      <c r="S26" s="59"/>
      <c r="T26" s="59"/>
      <c r="U26" s="59"/>
      <c r="V26" s="59"/>
      <c r="W26" s="177"/>
      <c r="X26" s="59"/>
      <c r="Y26" s="183" t="str">
        <f>IF(CI19=0,"ntb",(CQ23-CI23)*1000)</f>
        <v>ntb</v>
      </c>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CB26" s="58" t="s">
        <v>245</v>
      </c>
      <c r="CI26" s="181"/>
      <c r="CJ26" s="181"/>
      <c r="CK26" s="181"/>
      <c r="CL26" s="58" t="s">
        <v>100</v>
      </c>
      <c r="CO26" s="58" t="s">
        <v>246</v>
      </c>
      <c r="CQ26" s="181"/>
      <c r="CR26" s="181"/>
      <c r="CS26" s="181"/>
      <c r="CT26" s="58" t="s">
        <v>100</v>
      </c>
      <c r="CZ26" s="73"/>
    </row>
    <row r="27" spans="1:114" ht="10.15" customHeight="1" x14ac:dyDescent="0.2">
      <c r="A27" s="84"/>
      <c r="B27" s="59"/>
      <c r="C27" s="59"/>
      <c r="D27" s="59"/>
      <c r="E27" s="59"/>
      <c r="F27" s="59"/>
      <c r="G27" s="59"/>
      <c r="H27" s="59"/>
      <c r="I27" s="59"/>
      <c r="J27" s="59"/>
      <c r="K27" s="59"/>
      <c r="L27" s="59"/>
      <c r="M27" s="59"/>
      <c r="N27" s="59"/>
      <c r="O27" s="59"/>
      <c r="P27" s="59"/>
      <c r="Q27" s="59"/>
      <c r="R27" s="59"/>
      <c r="S27" s="59"/>
      <c r="T27" s="59"/>
      <c r="U27" s="59"/>
      <c r="V27" s="59"/>
      <c r="W27" s="177"/>
      <c r="X27" s="59"/>
      <c r="Y27" s="183"/>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8" t="s">
        <v>156</v>
      </c>
      <c r="CZ27" s="73"/>
      <c r="DH27" s="58" t="s">
        <v>104</v>
      </c>
      <c r="DJ27" s="58" t="s">
        <v>105</v>
      </c>
    </row>
    <row r="28" spans="1:114" ht="10.15" customHeight="1" x14ac:dyDescent="0.2">
      <c r="A28" s="84"/>
      <c r="B28" s="59"/>
      <c r="C28" s="59"/>
      <c r="D28" s="59"/>
      <c r="E28" s="59"/>
      <c r="F28" s="59"/>
      <c r="G28" s="59"/>
      <c r="H28" s="59"/>
      <c r="I28" s="59"/>
      <c r="J28" s="59"/>
      <c r="K28" s="59"/>
      <c r="L28" s="59"/>
      <c r="M28" s="59"/>
      <c r="N28" s="59"/>
      <c r="O28" s="59"/>
      <c r="P28" s="59"/>
      <c r="Q28" s="59"/>
      <c r="R28" s="59"/>
      <c r="S28" s="59"/>
      <c r="T28" s="59"/>
      <c r="U28" s="59"/>
      <c r="V28" s="59"/>
      <c r="W28" s="177"/>
      <c r="X28" s="59"/>
      <c r="Y28" s="183"/>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CZ28" s="73"/>
      <c r="DH28" s="58" t="s">
        <v>37</v>
      </c>
      <c r="DJ28" s="58" t="s">
        <v>105</v>
      </c>
    </row>
    <row r="29" spans="1:114" ht="10.15" customHeight="1" x14ac:dyDescent="0.2">
      <c r="A29" s="84"/>
      <c r="B29" s="59"/>
      <c r="C29" s="59"/>
      <c r="D29" s="59"/>
      <c r="E29" s="59"/>
      <c r="F29" s="59"/>
      <c r="G29" s="59"/>
      <c r="H29" s="59"/>
      <c r="I29" s="59"/>
      <c r="J29" s="59"/>
      <c r="K29" s="59"/>
      <c r="L29" s="59"/>
      <c r="M29" s="59"/>
      <c r="N29" s="59"/>
      <c r="O29" s="59"/>
      <c r="P29" s="59"/>
      <c r="Q29" s="59"/>
      <c r="R29" s="59"/>
      <c r="S29" s="59"/>
      <c r="T29" s="59"/>
      <c r="U29" s="59"/>
      <c r="V29" s="59"/>
      <c r="W29" s="177"/>
      <c r="X29" s="59"/>
      <c r="Y29" s="183"/>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CZ29" s="73"/>
    </row>
    <row r="30" spans="1:114" ht="10.15" customHeight="1" x14ac:dyDescent="0.2">
      <c r="A30" s="84"/>
      <c r="B30" s="59"/>
      <c r="C30" s="59"/>
      <c r="D30" s="59"/>
      <c r="E30" s="59"/>
      <c r="F30" s="59"/>
      <c r="G30" s="59"/>
      <c r="H30" s="59"/>
      <c r="I30" s="59"/>
      <c r="J30" s="59"/>
      <c r="K30" s="59"/>
      <c r="L30" s="59"/>
      <c r="M30" s="59"/>
      <c r="N30" s="59"/>
      <c r="O30" s="59"/>
      <c r="P30" s="59"/>
      <c r="Q30" s="59"/>
      <c r="R30" s="59"/>
      <c r="S30" s="59"/>
      <c r="T30" s="59"/>
      <c r="U30" s="59"/>
      <c r="V30" s="59"/>
      <c r="W30" s="177"/>
      <c r="X30" s="59"/>
      <c r="Y30" s="183"/>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CZ30" s="73"/>
      <c r="DH30" s="58" t="s">
        <v>39</v>
      </c>
    </row>
    <row r="31" spans="1:114" ht="10.15" customHeight="1" x14ac:dyDescent="0.2">
      <c r="A31" s="84"/>
      <c r="B31" s="59"/>
      <c r="C31" s="59"/>
      <c r="D31" s="59"/>
      <c r="E31" s="59"/>
      <c r="F31" s="59"/>
      <c r="G31" s="59"/>
      <c r="H31" s="59"/>
      <c r="I31" s="59"/>
      <c r="J31" s="59"/>
      <c r="K31" s="59"/>
      <c r="L31" s="59"/>
      <c r="M31" s="59"/>
      <c r="N31" s="59"/>
      <c r="O31" s="59"/>
      <c r="P31" s="59"/>
      <c r="Q31" s="59"/>
      <c r="R31" s="59"/>
      <c r="S31" s="59"/>
      <c r="T31" s="59"/>
      <c r="U31" s="59"/>
      <c r="V31" s="59"/>
      <c r="W31" s="177"/>
      <c r="X31" s="59"/>
      <c r="Y31" s="183"/>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CZ31" s="73"/>
      <c r="DH31" s="58">
        <v>20</v>
      </c>
      <c r="DJ31" s="58" t="s">
        <v>96</v>
      </c>
    </row>
    <row r="32" spans="1:114" ht="10.15" customHeight="1" x14ac:dyDescent="0.2">
      <c r="A32" s="84"/>
      <c r="B32" s="59"/>
      <c r="C32" s="59"/>
      <c r="D32" s="59"/>
      <c r="E32" s="59"/>
      <c r="F32" s="59"/>
      <c r="G32" s="59"/>
      <c r="H32" s="59"/>
      <c r="I32" s="59"/>
      <c r="J32" s="59"/>
      <c r="K32" s="59"/>
      <c r="L32" s="59"/>
      <c r="M32" s="59"/>
      <c r="N32" s="59"/>
      <c r="O32" s="59"/>
      <c r="P32" s="59"/>
      <c r="Q32" s="59"/>
      <c r="R32" s="59"/>
      <c r="S32" s="59"/>
      <c r="T32" s="59"/>
      <c r="U32" s="59"/>
      <c r="V32" s="59"/>
      <c r="W32" s="177"/>
      <c r="X32" s="59"/>
      <c r="Y32" s="183"/>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CZ32" s="73"/>
      <c r="DH32" s="58">
        <v>25</v>
      </c>
      <c r="DJ32" s="58" t="s">
        <v>96</v>
      </c>
    </row>
    <row r="33" spans="1:114" ht="10.15" customHeight="1" x14ac:dyDescent="0.2">
      <c r="A33" s="84"/>
      <c r="B33" s="59"/>
      <c r="C33" s="59"/>
      <c r="D33" s="59"/>
      <c r="E33" s="59"/>
      <c r="F33" s="59"/>
      <c r="G33" s="59"/>
      <c r="H33" s="59"/>
      <c r="I33" s="59"/>
      <c r="J33" s="59"/>
      <c r="K33" s="59"/>
      <c r="L33" s="59"/>
      <c r="M33" s="59"/>
      <c r="N33" s="59"/>
      <c r="O33" s="59"/>
      <c r="P33" s="59"/>
      <c r="Q33" s="59"/>
      <c r="R33" s="59"/>
      <c r="S33" s="59"/>
      <c r="T33" s="59"/>
      <c r="U33" s="59"/>
      <c r="V33" s="59"/>
      <c r="W33" s="59"/>
      <c r="X33" s="59"/>
      <c r="Y33" s="183"/>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CZ33" s="73"/>
      <c r="DH33" s="58">
        <v>32</v>
      </c>
      <c r="DJ33" s="58" t="s">
        <v>96</v>
      </c>
    </row>
    <row r="34" spans="1:114" ht="10.15" customHeight="1" x14ac:dyDescent="0.2">
      <c r="A34" s="84"/>
      <c r="B34" s="59"/>
      <c r="C34" s="59"/>
      <c r="D34" s="59"/>
      <c r="E34" s="59"/>
      <c r="F34" s="59"/>
      <c r="G34" s="59"/>
      <c r="H34" s="59"/>
      <c r="I34" s="59"/>
      <c r="J34" s="59"/>
      <c r="K34" s="59"/>
      <c r="L34" s="59"/>
      <c r="M34" s="59"/>
      <c r="N34" s="59"/>
      <c r="O34" s="59"/>
      <c r="P34" s="59"/>
      <c r="Q34" s="59"/>
      <c r="R34" s="59"/>
      <c r="S34" s="59"/>
      <c r="T34" s="59"/>
      <c r="U34" s="59"/>
      <c r="V34" s="59"/>
      <c r="W34" s="59"/>
      <c r="X34" s="59"/>
      <c r="Y34" s="183"/>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CZ34" s="73"/>
      <c r="DH34" s="58">
        <v>40</v>
      </c>
      <c r="DJ34" s="58" t="s">
        <v>96</v>
      </c>
    </row>
    <row r="35" spans="1:114" ht="10.15" customHeight="1" x14ac:dyDescent="0.2">
      <c r="A35" s="84"/>
      <c r="B35" s="59"/>
      <c r="C35" s="59"/>
      <c r="D35" s="59"/>
      <c r="E35" s="59"/>
      <c r="F35" s="59"/>
      <c r="G35" s="59"/>
      <c r="H35" s="59"/>
      <c r="I35" s="59"/>
      <c r="J35" s="59"/>
      <c r="K35" s="59"/>
      <c r="L35" s="59"/>
      <c r="M35" s="59"/>
      <c r="N35" s="59"/>
      <c r="O35" s="59"/>
      <c r="P35" s="59"/>
      <c r="Q35" s="59"/>
      <c r="R35" s="59"/>
      <c r="S35" s="59"/>
      <c r="T35" s="59"/>
      <c r="U35" s="59"/>
      <c r="V35" s="59"/>
      <c r="W35" s="59"/>
      <c r="X35" s="59"/>
      <c r="Y35" s="183" t="str">
        <f>IF(CI19=0,"ntb",(CI26-CQ23)*1000)</f>
        <v>ntb</v>
      </c>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CZ35" s="73"/>
      <c r="DH35" s="58">
        <v>50</v>
      </c>
      <c r="DJ35" s="58" t="s">
        <v>96</v>
      </c>
    </row>
    <row r="36" spans="1:114" ht="10.15" customHeight="1" x14ac:dyDescent="0.2">
      <c r="A36" s="84"/>
      <c r="B36" s="59"/>
      <c r="C36" s="59"/>
      <c r="D36" s="59"/>
      <c r="E36" s="59"/>
      <c r="F36" s="59"/>
      <c r="G36" s="59"/>
      <c r="H36" s="59"/>
      <c r="I36" s="59"/>
      <c r="J36" s="59"/>
      <c r="K36" s="59"/>
      <c r="L36" s="59"/>
      <c r="M36" s="59"/>
      <c r="N36" s="59"/>
      <c r="O36" s="59"/>
      <c r="P36" s="59"/>
      <c r="Q36" s="59"/>
      <c r="R36" s="59"/>
      <c r="S36" s="59"/>
      <c r="T36" s="59"/>
      <c r="U36" s="59"/>
      <c r="V36" s="59"/>
      <c r="W36" s="59"/>
      <c r="X36" s="59"/>
      <c r="Y36" s="183"/>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CZ36" s="73"/>
      <c r="DH36" s="58">
        <v>63</v>
      </c>
      <c r="DJ36" s="58" t="s">
        <v>96</v>
      </c>
    </row>
    <row r="37" spans="1:114" ht="10.15" customHeight="1" x14ac:dyDescent="0.2">
      <c r="A37" s="84"/>
      <c r="B37" s="59"/>
      <c r="C37" s="59"/>
      <c r="D37" s="59"/>
      <c r="E37" s="59"/>
      <c r="F37" s="59"/>
      <c r="G37" s="59"/>
      <c r="H37" s="59"/>
      <c r="I37" s="59"/>
      <c r="J37" s="59"/>
      <c r="K37" s="59"/>
      <c r="L37" s="59"/>
      <c r="M37" s="59"/>
      <c r="N37" s="59"/>
      <c r="O37" s="59"/>
      <c r="P37" s="59"/>
      <c r="Q37" s="59"/>
      <c r="R37" s="59"/>
      <c r="S37" s="59"/>
      <c r="T37" s="59"/>
      <c r="U37" s="59"/>
      <c r="V37" s="59"/>
      <c r="W37" s="59"/>
      <c r="X37" s="59"/>
      <c r="Y37" s="183"/>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CZ37" s="73"/>
      <c r="DH37" s="58">
        <v>75</v>
      </c>
      <c r="DJ37" s="58" t="s">
        <v>96</v>
      </c>
    </row>
    <row r="38" spans="1:114" ht="10.15" customHeight="1" x14ac:dyDescent="0.2">
      <c r="A38" s="84"/>
      <c r="B38" s="59"/>
      <c r="C38" s="59"/>
      <c r="D38" s="59"/>
      <c r="E38" s="59"/>
      <c r="F38" s="59"/>
      <c r="G38" s="59"/>
      <c r="H38" s="59"/>
      <c r="I38" s="59"/>
      <c r="J38" s="59"/>
      <c r="K38" s="59"/>
      <c r="L38" s="59"/>
      <c r="M38" s="59"/>
      <c r="N38" s="59"/>
      <c r="O38" s="59"/>
      <c r="P38" s="59"/>
      <c r="Q38" s="59"/>
      <c r="R38" s="59"/>
      <c r="S38" s="59"/>
      <c r="T38" s="59"/>
      <c r="U38" s="59"/>
      <c r="V38" s="59"/>
      <c r="W38" s="59"/>
      <c r="X38" s="59"/>
      <c r="Y38" s="183"/>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CZ38" s="73"/>
      <c r="DH38" s="58">
        <v>90</v>
      </c>
      <c r="DJ38" s="58" t="s">
        <v>96</v>
      </c>
    </row>
    <row r="39" spans="1:114" ht="10.15" customHeight="1" x14ac:dyDescent="0.2">
      <c r="A39" s="84"/>
      <c r="B39" s="59"/>
      <c r="C39" s="59"/>
      <c r="D39" s="59"/>
      <c r="E39" s="59"/>
      <c r="F39" s="59"/>
      <c r="G39" s="59"/>
      <c r="H39" s="59"/>
      <c r="I39" s="59"/>
      <c r="J39" s="59"/>
      <c r="K39" s="59"/>
      <c r="L39" s="59"/>
      <c r="M39" s="59"/>
      <c r="N39" s="59"/>
      <c r="O39" s="59"/>
      <c r="P39" s="59"/>
      <c r="Q39" s="59"/>
      <c r="R39" s="59"/>
      <c r="S39" s="59"/>
      <c r="T39" s="59"/>
      <c r="U39" s="59"/>
      <c r="V39" s="59"/>
      <c r="W39" s="59"/>
      <c r="X39" s="59"/>
      <c r="Y39" s="183"/>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CZ39" s="73"/>
      <c r="DH39" s="58">
        <v>110</v>
      </c>
      <c r="DJ39" s="58" t="s">
        <v>96</v>
      </c>
    </row>
    <row r="40" spans="1:114" ht="10.15" customHeight="1" x14ac:dyDescent="0.2">
      <c r="A40" s="84"/>
      <c r="B40" s="59"/>
      <c r="C40" s="59"/>
      <c r="D40" s="59"/>
      <c r="E40" s="59"/>
      <c r="F40" s="59"/>
      <c r="G40" s="59"/>
      <c r="H40" s="59"/>
      <c r="I40" s="59"/>
      <c r="J40" s="59"/>
      <c r="K40" s="59"/>
      <c r="L40" s="59"/>
      <c r="M40" s="59"/>
      <c r="N40" s="59"/>
      <c r="O40" s="59"/>
      <c r="P40" s="59"/>
      <c r="Q40" s="59"/>
      <c r="R40" s="59"/>
      <c r="S40" s="59"/>
      <c r="T40" s="59"/>
      <c r="U40" s="59"/>
      <c r="V40" s="59"/>
      <c r="W40" s="59"/>
      <c r="X40" s="59"/>
      <c r="Y40" s="183" t="str">
        <f>IF(CI19=0,"ntb",(CI19-CI26)*1000)</f>
        <v>ntb</v>
      </c>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CZ40" s="73"/>
    </row>
    <row r="41" spans="1:114" ht="10.15" customHeight="1" x14ac:dyDescent="0.2">
      <c r="A41" s="84"/>
      <c r="B41" s="59"/>
      <c r="C41" s="59"/>
      <c r="D41" s="59"/>
      <c r="E41" s="59"/>
      <c r="F41" s="59"/>
      <c r="G41" s="59"/>
      <c r="H41" s="59"/>
      <c r="I41" s="59"/>
      <c r="J41" s="59"/>
      <c r="K41" s="59"/>
      <c r="L41" s="59"/>
      <c r="M41" s="59"/>
      <c r="N41" s="59"/>
      <c r="O41" s="59"/>
      <c r="P41" s="59"/>
      <c r="Q41" s="59"/>
      <c r="R41" s="59"/>
      <c r="S41" s="59"/>
      <c r="T41" s="59"/>
      <c r="U41" s="59"/>
      <c r="V41" s="59"/>
      <c r="W41" s="59"/>
      <c r="X41" s="59"/>
      <c r="Y41" s="183"/>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CZ41" s="73"/>
    </row>
    <row r="42" spans="1:114" ht="10.15" customHeight="1" x14ac:dyDescent="0.2">
      <c r="A42" s="84"/>
      <c r="B42" s="59"/>
      <c r="C42" s="59"/>
      <c r="D42" s="59"/>
      <c r="E42" s="59"/>
      <c r="F42" s="59"/>
      <c r="G42" s="59"/>
      <c r="H42" s="59"/>
      <c r="I42" s="59"/>
      <c r="J42" s="59"/>
      <c r="K42" s="59"/>
      <c r="L42" s="59"/>
      <c r="M42" s="59"/>
      <c r="N42" s="59"/>
      <c r="O42" s="59"/>
      <c r="P42" s="59"/>
      <c r="Q42" s="59"/>
      <c r="R42" s="59"/>
      <c r="S42" s="59"/>
      <c r="T42" s="59"/>
      <c r="U42" s="59"/>
      <c r="V42" s="59"/>
      <c r="W42" s="59"/>
      <c r="X42" s="59"/>
      <c r="Y42" s="183"/>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CZ42" s="73"/>
    </row>
    <row r="43" spans="1:114" ht="10.15" customHeight="1" x14ac:dyDescent="0.2">
      <c r="A43" s="84"/>
      <c r="B43" s="59"/>
      <c r="C43" s="59"/>
      <c r="D43" s="59"/>
      <c r="E43" s="59"/>
      <c r="F43" s="59"/>
      <c r="G43" s="59"/>
      <c r="H43" s="59"/>
      <c r="I43" s="59"/>
      <c r="J43" s="59"/>
      <c r="K43" s="59"/>
      <c r="L43" s="59"/>
      <c r="M43" s="59"/>
      <c r="N43" s="59"/>
      <c r="O43" s="59"/>
      <c r="P43" s="59"/>
      <c r="Q43" s="59"/>
      <c r="R43" s="59"/>
      <c r="S43" s="59"/>
      <c r="T43" s="59"/>
      <c r="U43" s="59"/>
      <c r="V43" s="59"/>
      <c r="W43" s="59"/>
      <c r="X43" s="59"/>
      <c r="Y43" s="183"/>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CZ43" s="73"/>
    </row>
    <row r="44" spans="1:114" ht="10.15" customHeight="1" x14ac:dyDescent="0.2">
      <c r="A44" s="84"/>
      <c r="B44" s="59"/>
      <c r="C44" s="59"/>
      <c r="D44" s="59"/>
      <c r="E44" s="59"/>
      <c r="F44" s="59"/>
      <c r="G44" s="59"/>
      <c r="H44" s="59"/>
      <c r="I44" s="59"/>
      <c r="J44" s="59"/>
      <c r="K44" s="59"/>
      <c r="L44" s="59"/>
      <c r="M44" s="59"/>
      <c r="N44" s="59"/>
      <c r="O44" s="59"/>
      <c r="P44" s="59"/>
      <c r="Q44" s="59"/>
      <c r="R44" s="59"/>
      <c r="S44" s="59"/>
      <c r="T44" s="59"/>
      <c r="U44" s="59"/>
      <c r="V44" s="59"/>
      <c r="W44" s="59"/>
      <c r="X44" s="59"/>
      <c r="Y44" s="183"/>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CZ44" s="73"/>
    </row>
    <row r="45" spans="1:114" ht="10.15" customHeight="1" x14ac:dyDescent="0.2">
      <c r="A45" s="84"/>
      <c r="B45" s="59"/>
      <c r="C45" s="59"/>
      <c r="D45" s="59"/>
      <c r="E45" s="59"/>
      <c r="F45" s="59"/>
      <c r="G45" s="59"/>
      <c r="H45" s="59"/>
      <c r="I45" s="59"/>
      <c r="J45" s="59"/>
      <c r="K45" s="59"/>
      <c r="L45" s="59"/>
      <c r="M45" s="59"/>
      <c r="N45" s="59"/>
      <c r="O45" s="59"/>
      <c r="P45" s="59"/>
      <c r="Q45" s="59"/>
      <c r="R45" s="59"/>
      <c r="S45" s="59"/>
      <c r="T45" s="59"/>
      <c r="U45" s="59"/>
      <c r="V45" s="59"/>
      <c r="W45" s="59"/>
      <c r="X45" s="59"/>
      <c r="Y45" s="183"/>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CZ45" s="73"/>
    </row>
    <row r="46" spans="1:114" ht="10.15" customHeight="1" x14ac:dyDescent="0.2">
      <c r="A46" s="84"/>
      <c r="B46" s="59"/>
      <c r="C46" s="59"/>
      <c r="D46" s="59"/>
      <c r="E46" s="59"/>
      <c r="F46" s="59"/>
      <c r="G46" s="59"/>
      <c r="H46" s="59"/>
      <c r="I46" s="59"/>
      <c r="J46" s="59"/>
      <c r="K46" s="59"/>
      <c r="L46" s="59"/>
      <c r="M46" s="59"/>
      <c r="N46" s="59"/>
      <c r="O46" s="59"/>
      <c r="P46" s="59"/>
      <c r="Q46" s="59"/>
      <c r="R46" s="59"/>
      <c r="S46" s="59"/>
      <c r="T46" s="59"/>
      <c r="U46" s="59"/>
      <c r="V46" s="59"/>
      <c r="W46" s="59"/>
      <c r="X46" s="59"/>
      <c r="Y46" s="183"/>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CZ46" s="73"/>
    </row>
    <row r="47" spans="1:114" ht="10.15" customHeight="1" x14ac:dyDescent="0.2">
      <c r="A47" s="84"/>
      <c r="B47" s="59"/>
      <c r="C47" s="59"/>
      <c r="D47" s="59"/>
      <c r="E47" s="59"/>
      <c r="F47" s="59"/>
      <c r="G47" s="59"/>
      <c r="H47" s="59"/>
      <c r="I47" s="59"/>
      <c r="J47" s="59"/>
      <c r="K47" s="59"/>
      <c r="L47" s="59"/>
      <c r="M47" s="59"/>
      <c r="N47" s="59"/>
      <c r="O47" s="59"/>
      <c r="P47" s="59"/>
      <c r="Q47" s="59"/>
      <c r="R47" s="59"/>
      <c r="S47" s="59"/>
      <c r="T47" s="59"/>
      <c r="U47" s="59"/>
      <c r="V47" s="59"/>
      <c r="W47" s="59"/>
      <c r="X47" s="59"/>
      <c r="Y47" s="183"/>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63" t="s">
        <v>26</v>
      </c>
      <c r="BZ47" s="64"/>
      <c r="CA47" s="64"/>
      <c r="CB47" s="64"/>
      <c r="CC47" s="64"/>
      <c r="CD47" s="64"/>
      <c r="CE47" s="64"/>
      <c r="CF47" s="64"/>
      <c r="CG47" s="64"/>
      <c r="CH47" s="64"/>
      <c r="CI47" s="64"/>
      <c r="CJ47" s="64"/>
      <c r="CK47" s="64"/>
      <c r="CL47" s="64"/>
      <c r="CM47" s="64"/>
      <c r="CN47" s="64"/>
      <c r="CO47" s="64"/>
      <c r="CP47" s="63"/>
      <c r="CQ47" s="64"/>
      <c r="CR47" s="65"/>
      <c r="CS47" s="63"/>
      <c r="CT47" s="64"/>
      <c r="CU47" s="65"/>
      <c r="CV47" s="192"/>
      <c r="CW47" s="193"/>
      <c r="CX47" s="193"/>
      <c r="CY47" s="193"/>
      <c r="CZ47" s="194"/>
    </row>
    <row r="48" spans="1:114" ht="10.15" customHeight="1" x14ac:dyDescent="0.2">
      <c r="A48" s="84"/>
      <c r="B48" s="59"/>
      <c r="C48" s="59"/>
      <c r="D48" s="59"/>
      <c r="E48" s="59"/>
      <c r="F48" s="59"/>
      <c r="G48" s="59"/>
      <c r="H48" s="59"/>
      <c r="I48" s="59"/>
      <c r="J48" s="59"/>
      <c r="K48" s="59"/>
      <c r="L48" s="59"/>
      <c r="M48" s="59"/>
      <c r="N48" s="59"/>
      <c r="O48" s="59"/>
      <c r="P48" s="59"/>
      <c r="Q48" s="59"/>
      <c r="R48" s="59"/>
      <c r="S48" s="59"/>
      <c r="T48" s="59"/>
      <c r="U48" s="59"/>
      <c r="V48" s="59"/>
      <c r="W48" s="59"/>
      <c r="X48" s="59"/>
      <c r="Y48" s="183"/>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63"/>
      <c r="BZ48" s="64"/>
      <c r="CA48" s="64"/>
      <c r="CB48" s="64"/>
      <c r="CC48" s="64"/>
      <c r="CD48" s="64"/>
      <c r="CE48" s="64"/>
      <c r="CF48" s="64"/>
      <c r="CG48" s="64"/>
      <c r="CH48" s="64"/>
      <c r="CI48" s="64"/>
      <c r="CJ48" s="64"/>
      <c r="CK48" s="64"/>
      <c r="CL48" s="64"/>
      <c r="CM48" s="64"/>
      <c r="CN48" s="64"/>
      <c r="CO48" s="64"/>
      <c r="CP48" s="66" t="s">
        <v>23</v>
      </c>
      <c r="CQ48" s="67"/>
      <c r="CR48" s="68"/>
      <c r="CS48" s="66" t="s">
        <v>24</v>
      </c>
      <c r="CT48" s="67"/>
      <c r="CU48" s="68"/>
      <c r="CV48" s="67" t="s">
        <v>21</v>
      </c>
      <c r="CW48" s="67"/>
      <c r="CX48" s="67"/>
      <c r="CY48" s="67"/>
      <c r="CZ48" s="69"/>
    </row>
    <row r="49" spans="1:104" ht="10.15" customHeight="1" x14ac:dyDescent="0.2">
      <c r="A49" s="84"/>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70" t="s">
        <v>13</v>
      </c>
      <c r="BZ49" s="71"/>
      <c r="CA49" s="71"/>
      <c r="CB49" s="71"/>
      <c r="CC49" s="71"/>
      <c r="CD49" s="71"/>
      <c r="CE49" s="71"/>
      <c r="CF49" s="71"/>
      <c r="CG49" s="71"/>
      <c r="CH49" s="71"/>
      <c r="CI49" s="71"/>
      <c r="CJ49" s="71"/>
      <c r="CK49" s="71"/>
      <c r="CL49" s="71"/>
      <c r="CM49" s="71"/>
      <c r="CN49" s="71"/>
      <c r="CO49" s="72"/>
      <c r="CP49" s="58" t="s">
        <v>116</v>
      </c>
      <c r="CZ49" s="73"/>
    </row>
    <row r="50" spans="1:104" ht="10.15" customHeight="1" x14ac:dyDescent="0.2">
      <c r="A50" s="84"/>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213" t="str">
        <f>IF(CI22=0,"filterdiameter lucht",CI22&amp;"""")</f>
        <v>filterdiameter lucht</v>
      </c>
      <c r="AB50" s="213"/>
      <c r="AC50" s="213"/>
      <c r="AD50" s="213"/>
      <c r="AE50" s="213"/>
      <c r="AF50" s="213"/>
      <c r="AG50" s="213"/>
      <c r="AH50" s="213"/>
      <c r="AI50" s="213"/>
      <c r="AJ50" s="213"/>
      <c r="AK50" s="213"/>
      <c r="AL50" s="213"/>
      <c r="AM50" s="213"/>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74"/>
      <c r="CO50" s="75"/>
      <c r="CZ50" s="73"/>
    </row>
    <row r="51" spans="1:104" ht="10.15" customHeight="1" x14ac:dyDescent="0.2">
      <c r="A51" s="8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178" t="str">
        <f>+Projectgegevens!N45</f>
        <v>BOFAS</v>
      </c>
      <c r="BZ51" s="179"/>
      <c r="CA51" s="179"/>
      <c r="CB51" s="179"/>
      <c r="CC51" s="179"/>
      <c r="CD51" s="179"/>
      <c r="CE51" s="179"/>
      <c r="CF51" s="179"/>
      <c r="CG51" s="179"/>
      <c r="CH51" s="179"/>
      <c r="CI51" s="179"/>
      <c r="CJ51" s="179"/>
      <c r="CK51" s="179"/>
      <c r="CL51" s="179"/>
      <c r="CM51" s="179"/>
      <c r="CN51" s="179"/>
      <c r="CO51" s="180"/>
      <c r="CP51" s="185">
        <f>+Projectgegevens!AE45</f>
        <v>0</v>
      </c>
      <c r="CQ51" s="186"/>
      <c r="CR51" s="186"/>
      <c r="CS51" s="186"/>
      <c r="CT51" s="186"/>
      <c r="CU51" s="186"/>
      <c r="CV51" s="186"/>
      <c r="CW51" s="186"/>
      <c r="CX51" s="186"/>
      <c r="CY51" s="186"/>
      <c r="CZ51" s="187"/>
    </row>
    <row r="52" spans="1:104" ht="10.15" customHeight="1" x14ac:dyDescent="0.2">
      <c r="A52" s="8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213" t="str">
        <f>IF(CI25=0,"filterdiameter water",CI25&amp;"""")</f>
        <v>filterdiameter water</v>
      </c>
      <c r="AB52" s="213"/>
      <c r="AC52" s="213"/>
      <c r="AD52" s="213"/>
      <c r="AE52" s="213"/>
      <c r="AF52" s="213"/>
      <c r="AG52" s="213"/>
      <c r="AH52" s="213"/>
      <c r="AI52" s="213"/>
      <c r="AJ52" s="213"/>
      <c r="AK52" s="213"/>
      <c r="AL52" s="213"/>
      <c r="AM52" s="213"/>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76"/>
      <c r="BZ52" s="77"/>
      <c r="CA52" s="77"/>
      <c r="CB52" s="77"/>
      <c r="CC52" s="77"/>
      <c r="CD52" s="77"/>
      <c r="CE52" s="77"/>
      <c r="CF52" s="77"/>
      <c r="CG52" s="77"/>
      <c r="CH52" s="77"/>
      <c r="CI52" s="77"/>
      <c r="CJ52" s="77"/>
      <c r="CK52" s="77"/>
      <c r="CL52" s="77"/>
      <c r="CM52" s="77"/>
      <c r="CN52" s="77"/>
      <c r="CO52" s="78"/>
      <c r="CP52" s="76"/>
      <c r="CQ52" s="77"/>
      <c r="CR52" s="77"/>
      <c r="CS52" s="77"/>
      <c r="CT52" s="77"/>
      <c r="CU52" s="77"/>
      <c r="CV52" s="77"/>
      <c r="CW52" s="77"/>
      <c r="CX52" s="77"/>
      <c r="CY52" s="77"/>
      <c r="CZ52" s="79"/>
    </row>
    <row r="53" spans="1:104" ht="10.15" customHeight="1" x14ac:dyDescent="0.2">
      <c r="A53" s="8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70" t="s">
        <v>12</v>
      </c>
      <c r="BZ53" s="71"/>
      <c r="CA53" s="71"/>
      <c r="CB53" s="71"/>
      <c r="CC53" s="71"/>
      <c r="CD53" s="71"/>
      <c r="CE53" s="71"/>
      <c r="CF53" s="71"/>
      <c r="CG53" s="71"/>
      <c r="CH53" s="71"/>
      <c r="CI53" s="71"/>
      <c r="CJ53" s="71"/>
      <c r="CK53" s="71"/>
      <c r="CL53" s="71"/>
      <c r="CM53" s="71"/>
      <c r="CN53" s="71"/>
      <c r="CO53" s="72"/>
      <c r="CZ53" s="73"/>
    </row>
    <row r="54" spans="1:104" ht="10.15" customHeight="1" x14ac:dyDescent="0.2">
      <c r="A54" s="8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214" t="str">
        <f>IF(CI18=0,"boordiameter",CI18)</f>
        <v>boordiameter</v>
      </c>
      <c r="AE54" s="214"/>
      <c r="AF54" s="214"/>
      <c r="AG54" s="214"/>
      <c r="AH54" s="214"/>
      <c r="AI54" s="214"/>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74"/>
      <c r="CO54" s="75"/>
      <c r="CZ54" s="73"/>
    </row>
    <row r="55" spans="1:104" ht="10.15" customHeight="1" x14ac:dyDescent="0.2">
      <c r="A55" s="8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178">
        <f>+Projectgegevens!N49</f>
        <v>0</v>
      </c>
      <c r="BZ55" s="179"/>
      <c r="CA55" s="179"/>
      <c r="CB55" s="179"/>
      <c r="CC55" s="179"/>
      <c r="CD55" s="179"/>
      <c r="CE55" s="179"/>
      <c r="CF55" s="179"/>
      <c r="CG55" s="179"/>
      <c r="CH55" s="179"/>
      <c r="CI55" s="179"/>
      <c r="CJ55" s="179"/>
      <c r="CK55" s="179"/>
      <c r="CL55" s="179"/>
      <c r="CM55" s="179"/>
      <c r="CN55" s="179"/>
      <c r="CO55" s="180"/>
      <c r="CZ55" s="73"/>
    </row>
    <row r="56" spans="1:104" ht="10.15" customHeight="1" x14ac:dyDescent="0.2">
      <c r="A56" s="84"/>
      <c r="B56" s="59" t="s">
        <v>146</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76"/>
      <c r="BZ56" s="77"/>
      <c r="CA56" s="77"/>
      <c r="CB56" s="77"/>
      <c r="CC56" s="77"/>
      <c r="CD56" s="77"/>
      <c r="CE56" s="77"/>
      <c r="CF56" s="77"/>
      <c r="CG56" s="77"/>
      <c r="CH56" s="77"/>
      <c r="CI56" s="77"/>
      <c r="CJ56" s="77"/>
      <c r="CK56" s="77"/>
      <c r="CL56" s="77"/>
      <c r="CM56" s="77"/>
      <c r="CN56" s="77"/>
      <c r="CO56" s="78"/>
      <c r="CZ56" s="73"/>
    </row>
    <row r="57" spans="1:104" ht="10.15" customHeight="1" x14ac:dyDescent="0.2">
      <c r="A57" s="84"/>
      <c r="B57" s="59" t="s">
        <v>262</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70" t="s">
        <v>14</v>
      </c>
      <c r="BZ57" s="71"/>
      <c r="CA57" s="71"/>
      <c r="CB57" s="71"/>
      <c r="CC57" s="71"/>
      <c r="CD57" s="71"/>
      <c r="CE57" s="71"/>
      <c r="CF57" s="71"/>
      <c r="CG57" s="71"/>
      <c r="CH57" s="71"/>
      <c r="CI57" s="71"/>
      <c r="CJ57" s="71"/>
      <c r="CK57" s="71"/>
      <c r="CL57" s="71"/>
      <c r="CM57" s="71"/>
      <c r="CN57" s="71"/>
      <c r="CO57" s="72"/>
      <c r="CZ57" s="73"/>
    </row>
    <row r="58" spans="1:104" ht="10.15" customHeight="1" x14ac:dyDescent="0.2">
      <c r="A58" s="84"/>
      <c r="B58" s="59" t="s">
        <v>263</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196" t="s">
        <v>241</v>
      </c>
      <c r="BZ58" s="207"/>
      <c r="CA58" s="207"/>
      <c r="CB58" s="207"/>
      <c r="CC58" s="207"/>
      <c r="CD58" s="207"/>
      <c r="CE58" s="207"/>
      <c r="CF58" s="207"/>
      <c r="CG58" s="207"/>
      <c r="CH58" s="207"/>
      <c r="CI58" s="207"/>
      <c r="CJ58" s="207"/>
      <c r="CK58" s="207"/>
      <c r="CL58" s="207"/>
      <c r="CM58" s="207"/>
      <c r="CN58" s="207"/>
      <c r="CO58" s="208"/>
      <c r="CZ58" s="73"/>
    </row>
    <row r="59" spans="1:104" ht="10.15" customHeight="1" x14ac:dyDescent="0.2">
      <c r="A59" s="84"/>
      <c r="B59" s="59" t="s">
        <v>149</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196"/>
      <c r="BZ59" s="207"/>
      <c r="CA59" s="207"/>
      <c r="CB59" s="207"/>
      <c r="CC59" s="207"/>
      <c r="CD59" s="207"/>
      <c r="CE59" s="207"/>
      <c r="CF59" s="207"/>
      <c r="CG59" s="207"/>
      <c r="CH59" s="207"/>
      <c r="CI59" s="207"/>
      <c r="CJ59" s="207"/>
      <c r="CK59" s="207"/>
      <c r="CL59" s="207"/>
      <c r="CM59" s="207"/>
      <c r="CN59" s="207"/>
      <c r="CO59" s="208"/>
      <c r="CZ59" s="73"/>
    </row>
    <row r="60" spans="1:104" ht="10.15" customHeight="1" x14ac:dyDescent="0.2">
      <c r="A60" s="84"/>
      <c r="B60" s="59" t="s">
        <v>234</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209"/>
      <c r="BZ60" s="210"/>
      <c r="CA60" s="210"/>
      <c r="CB60" s="210"/>
      <c r="CC60" s="210"/>
      <c r="CD60" s="210"/>
      <c r="CE60" s="210"/>
      <c r="CF60" s="210"/>
      <c r="CG60" s="210"/>
      <c r="CH60" s="210"/>
      <c r="CI60" s="210"/>
      <c r="CJ60" s="210"/>
      <c r="CK60" s="210"/>
      <c r="CL60" s="210"/>
      <c r="CM60" s="210"/>
      <c r="CN60" s="210"/>
      <c r="CO60" s="211"/>
      <c r="CZ60" s="73"/>
    </row>
    <row r="61" spans="1:104" ht="10.15" customHeight="1" x14ac:dyDescent="0.2">
      <c r="A61" s="84"/>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189" t="s">
        <v>15</v>
      </c>
      <c r="BZ61" s="190"/>
      <c r="CA61" s="190"/>
      <c r="CB61" s="191"/>
      <c r="CC61" s="189" t="s">
        <v>16</v>
      </c>
      <c r="CD61" s="190"/>
      <c r="CE61" s="190"/>
      <c r="CF61" s="191"/>
      <c r="CG61" s="189" t="s">
        <v>17</v>
      </c>
      <c r="CH61" s="190"/>
      <c r="CI61" s="190"/>
      <c r="CJ61" s="190"/>
      <c r="CK61" s="191"/>
      <c r="CL61" s="189" t="s">
        <v>18</v>
      </c>
      <c r="CM61" s="190"/>
      <c r="CN61" s="190"/>
      <c r="CO61" s="191"/>
      <c r="CP61" s="189" t="s">
        <v>19</v>
      </c>
      <c r="CQ61" s="190"/>
      <c r="CR61" s="190"/>
      <c r="CS61" s="190"/>
      <c r="CT61" s="191"/>
      <c r="CU61" s="189" t="s">
        <v>20</v>
      </c>
      <c r="CV61" s="190"/>
      <c r="CW61" s="190"/>
      <c r="CX61" s="190"/>
      <c r="CY61" s="190"/>
      <c r="CZ61" s="195"/>
    </row>
    <row r="62" spans="1:104" ht="10.15" customHeight="1" thickBot="1" x14ac:dyDescent="0.25">
      <c r="A62" s="89"/>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96"/>
      <c r="BY62" s="203"/>
      <c r="BZ62" s="204"/>
      <c r="CA62" s="204"/>
      <c r="CB62" s="205"/>
      <c r="CC62" s="203" t="s">
        <v>22</v>
      </c>
      <c r="CD62" s="204"/>
      <c r="CE62" s="204"/>
      <c r="CF62" s="204"/>
      <c r="CG62" s="203"/>
      <c r="CH62" s="204"/>
      <c r="CI62" s="204"/>
      <c r="CJ62" s="204"/>
      <c r="CK62" s="205"/>
      <c r="CL62" s="203"/>
      <c r="CM62" s="204"/>
      <c r="CN62" s="204"/>
      <c r="CO62" s="205"/>
      <c r="CP62" s="203">
        <f>+Projectgegevens!AE56</f>
        <v>0</v>
      </c>
      <c r="CQ62" s="204"/>
      <c r="CR62" s="204"/>
      <c r="CS62" s="204"/>
      <c r="CT62" s="205"/>
      <c r="CU62" s="203" t="s">
        <v>240</v>
      </c>
      <c r="CV62" s="204"/>
      <c r="CW62" s="204"/>
      <c r="CX62" s="204"/>
      <c r="CY62" s="204"/>
      <c r="CZ62" s="206"/>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row r="85" ht="10.15" customHeight="1" x14ac:dyDescent="0.2"/>
    <row r="86" ht="10.15" customHeight="1" x14ac:dyDescent="0.2"/>
    <row r="87" ht="10.15" customHeight="1" x14ac:dyDescent="0.2"/>
    <row r="88" ht="10.15" customHeight="1" x14ac:dyDescent="0.2"/>
    <row r="89" ht="10.15" customHeight="1" x14ac:dyDescent="0.2"/>
    <row r="90" ht="10.15" customHeight="1" x14ac:dyDescent="0.2"/>
  </sheetData>
  <mergeCells count="39">
    <mergeCell ref="AT11:BE12"/>
    <mergeCell ref="CI22:CK22"/>
    <mergeCell ref="CI23:CK23"/>
    <mergeCell ref="CQ23:CS23"/>
    <mergeCell ref="Y11:Y12"/>
    <mergeCell ref="AT13:BE14"/>
    <mergeCell ref="AO14:AO15"/>
    <mergeCell ref="CK14:CM14"/>
    <mergeCell ref="CI18:CK18"/>
    <mergeCell ref="W24:W32"/>
    <mergeCell ref="CI19:CK19"/>
    <mergeCell ref="CL15:CN15"/>
    <mergeCell ref="CV47:CZ47"/>
    <mergeCell ref="BY51:CO51"/>
    <mergeCell ref="CP51:CZ51"/>
    <mergeCell ref="AA50:AM50"/>
    <mergeCell ref="Y20:Y24"/>
    <mergeCell ref="CI25:CK25"/>
    <mergeCell ref="CQ26:CS26"/>
    <mergeCell ref="CI26:CK26"/>
    <mergeCell ref="Y26:Y34"/>
    <mergeCell ref="AA52:AM52"/>
    <mergeCell ref="Y35:Y39"/>
    <mergeCell ref="Y40:Y48"/>
    <mergeCell ref="CP61:CT61"/>
    <mergeCell ref="AD54:AI54"/>
    <mergeCell ref="BY55:CO55"/>
    <mergeCell ref="BY58:CO60"/>
    <mergeCell ref="CU61:CZ61"/>
    <mergeCell ref="BY62:CB62"/>
    <mergeCell ref="CC62:CF62"/>
    <mergeCell ref="CG62:CK62"/>
    <mergeCell ref="CL62:CO62"/>
    <mergeCell ref="CP62:CT62"/>
    <mergeCell ref="CU62:CZ62"/>
    <mergeCell ref="BY61:CB61"/>
    <mergeCell ref="CC61:CF61"/>
    <mergeCell ref="CG61:CK61"/>
    <mergeCell ref="CL61:CO61"/>
  </mergeCells>
  <dataValidations count="3">
    <dataValidation type="list" allowBlank="1" showInputMessage="1" showErrorMessage="1" sqref="CK14:CM14 CL15:CN15" xr:uid="{00000000-0002-0000-0900-000000000000}">
      <formula1>$DH$31:$DH$39</formula1>
    </dataValidation>
    <dataValidation type="list" allowBlank="1" showInputMessage="1" showErrorMessage="1" sqref="CI18:CK18" xr:uid="{00000000-0002-0000-0900-000001000000}">
      <formula1>$DH$5:$DH$10</formula1>
    </dataValidation>
    <dataValidation type="list" allowBlank="1" showInputMessage="1" showErrorMessage="1" sqref="CI25:CK25 CI22:CK22" xr:uid="{00000000-0002-0000-0900-000002000000}">
      <formula1>$DH$20:$DH$25</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oddHeader>&amp;C&amp;"Trebuchet MS,Standaard"&amp;F</oddHeader>
    <oddFooter>&amp;L&amp;"Trebuchet MS,Standaard"Printdatum: &amp;D&amp;R&amp;"Trebuchet MS,Standaard"&amp;P/&amp;N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K90"/>
  <sheetViews>
    <sheetView zoomScale="115" zoomScaleNormal="115" zoomScaleSheetLayoutView="75" workbookViewId="0">
      <selection activeCell="CK14" sqref="CK14:CM14"/>
    </sheetView>
  </sheetViews>
  <sheetFormatPr defaultColWidth="0" defaultRowHeight="13.5" x14ac:dyDescent="0.2"/>
  <cols>
    <col min="1" max="111" width="1.7109375" style="58" customWidth="1"/>
    <col min="112" max="115" width="9.140625" style="58" hidden="1" customWidth="1"/>
    <col min="116" max="16384" width="8.85546875" style="58" hidden="1"/>
  </cols>
  <sheetData>
    <row r="1" spans="1:114" x14ac:dyDescent="0.2">
      <c r="A1" s="80"/>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91"/>
    </row>
    <row r="2" spans="1:114" x14ac:dyDescent="0.2">
      <c r="A2" s="84"/>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92"/>
    </row>
    <row r="3" spans="1:114" x14ac:dyDescent="0.2">
      <c r="A3" s="84"/>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92"/>
    </row>
    <row r="4" spans="1:114" ht="10.15" customHeight="1" x14ac:dyDescent="0.2">
      <c r="A4" s="8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92"/>
      <c r="DH4" s="58" t="s">
        <v>95</v>
      </c>
    </row>
    <row r="5" spans="1:114" ht="10.15" customHeight="1" x14ac:dyDescent="0.2">
      <c r="A5" s="84"/>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92"/>
      <c r="DH5" s="58">
        <v>110</v>
      </c>
      <c r="DI5" s="58">
        <f>IF($DH5=$CI$17,$CI$18*$BD$47,0)</f>
        <v>0</v>
      </c>
      <c r="DJ5" s="58" t="s">
        <v>102</v>
      </c>
    </row>
    <row r="6" spans="1:114" ht="10.15" customHeight="1" x14ac:dyDescent="0.2">
      <c r="A6" s="84"/>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61"/>
      <c r="AF6" s="61" t="s">
        <v>250</v>
      </c>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92"/>
      <c r="DH6" s="58">
        <v>160</v>
      </c>
      <c r="DI6" s="58">
        <f>IF($DH6=$CI$17,$CI$18*$BD$47,0)</f>
        <v>0</v>
      </c>
      <c r="DJ6" s="58" t="s">
        <v>102</v>
      </c>
    </row>
    <row r="7" spans="1:114" ht="10.15" customHeight="1" x14ac:dyDescent="0.2">
      <c r="A7" s="98"/>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t="s">
        <v>8</v>
      </c>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8" t="s">
        <v>25</v>
      </c>
      <c r="CZ7" s="73"/>
      <c r="DH7" s="58">
        <v>210</v>
      </c>
      <c r="DI7" s="58">
        <f>IF($DH7=$CI$17,$CI$18*$BD$47,0)</f>
        <v>0</v>
      </c>
      <c r="DJ7" s="58" t="s">
        <v>102</v>
      </c>
    </row>
    <row r="8" spans="1:114" ht="10.15" customHeight="1" x14ac:dyDescent="0.2">
      <c r="A8" s="98"/>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CD8" s="58" t="s">
        <v>84</v>
      </c>
      <c r="CZ8" s="73"/>
      <c r="DH8" s="58">
        <v>240</v>
      </c>
      <c r="DI8" s="58">
        <v>0</v>
      </c>
      <c r="DJ8" s="58" t="s">
        <v>102</v>
      </c>
    </row>
    <row r="9" spans="1:114" ht="10.15" customHeight="1" x14ac:dyDescent="0.2">
      <c r="A9" s="98"/>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CD9" s="58" t="s">
        <v>28</v>
      </c>
      <c r="CZ9" s="73"/>
      <c r="DH9" s="58">
        <v>280</v>
      </c>
      <c r="DI9" s="58">
        <f>IF($DH9=$CI$17,$CI$18*$BD$47,0)</f>
        <v>0</v>
      </c>
      <c r="DJ9" s="58" t="s">
        <v>102</v>
      </c>
    </row>
    <row r="10" spans="1:114" ht="10.15" customHeight="1" x14ac:dyDescent="0.2">
      <c r="A10" s="98"/>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CD10" s="58" t="s">
        <v>37</v>
      </c>
      <c r="CZ10" s="73"/>
      <c r="DH10" s="58">
        <v>320</v>
      </c>
      <c r="DI10" s="58">
        <f>IF($DH10=$CI$17,$CI$18*$BD$47,0)</f>
        <v>0</v>
      </c>
      <c r="DJ10" s="58" t="s">
        <v>102</v>
      </c>
    </row>
    <row r="11" spans="1:114" ht="10.15" customHeight="1" x14ac:dyDescent="0.2">
      <c r="A11" s="98"/>
      <c r="G11" s="59"/>
      <c r="H11" s="59"/>
      <c r="I11" s="59"/>
      <c r="J11" s="59"/>
      <c r="K11" s="59"/>
      <c r="L11" s="59"/>
      <c r="M11" s="59"/>
      <c r="N11" s="59"/>
      <c r="O11" s="59"/>
      <c r="P11" s="59"/>
      <c r="Q11" s="59"/>
      <c r="R11" s="59"/>
      <c r="S11" s="59"/>
      <c r="T11" s="59"/>
      <c r="U11" s="59"/>
      <c r="V11" s="59"/>
      <c r="W11" s="59"/>
      <c r="X11" s="59"/>
      <c r="Y11" s="183" t="s">
        <v>36</v>
      </c>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CD11" s="58" t="s">
        <v>113</v>
      </c>
      <c r="CZ11" s="73"/>
    </row>
    <row r="12" spans="1:114" ht="10.15" customHeight="1" x14ac:dyDescent="0.2">
      <c r="A12" s="98"/>
      <c r="G12" s="59"/>
      <c r="H12" s="59"/>
      <c r="I12" s="59"/>
      <c r="J12" s="59"/>
      <c r="K12" s="59"/>
      <c r="L12" s="59"/>
      <c r="M12" s="59"/>
      <c r="N12" s="59"/>
      <c r="O12" s="59"/>
      <c r="P12" s="59"/>
      <c r="Q12" s="59"/>
      <c r="R12" s="59"/>
      <c r="S12" s="59"/>
      <c r="T12" s="59"/>
      <c r="U12" s="59"/>
      <c r="V12" s="59"/>
      <c r="W12" s="59"/>
      <c r="X12" s="59"/>
      <c r="Y12" s="183"/>
      <c r="Z12" s="59"/>
      <c r="AA12" s="59"/>
      <c r="AB12" s="59"/>
      <c r="AC12" s="59"/>
      <c r="AD12" s="59"/>
      <c r="AE12" s="59"/>
      <c r="AF12" s="59"/>
      <c r="AG12" s="59"/>
      <c r="AH12" s="59"/>
      <c r="AI12" s="59"/>
      <c r="AJ12" s="59"/>
      <c r="AK12" s="59"/>
      <c r="AL12" s="59"/>
      <c r="AM12" s="59"/>
      <c r="AN12" s="59"/>
      <c r="AO12" s="59"/>
      <c r="AP12" s="59"/>
      <c r="AQ12" s="59"/>
      <c r="AR12" s="59"/>
      <c r="AS12" s="59"/>
      <c r="AT12" s="188" t="str">
        <f>"naar vacuumblower - "&amp;CK14&amp;" mm"</f>
        <v>naar vacuumblower -  mm</v>
      </c>
      <c r="AU12" s="188"/>
      <c r="AV12" s="188"/>
      <c r="AW12" s="188"/>
      <c r="AX12" s="188"/>
      <c r="AY12" s="188"/>
      <c r="AZ12" s="188"/>
      <c r="BA12" s="188"/>
      <c r="BB12" s="188"/>
      <c r="BC12" s="188"/>
      <c r="BD12" s="188"/>
      <c r="BE12" s="188"/>
      <c r="BF12" s="59"/>
      <c r="BG12" s="59"/>
      <c r="BH12" s="59"/>
      <c r="BI12" s="59"/>
      <c r="BJ12" s="59"/>
      <c r="BK12" s="59"/>
      <c r="BL12" s="59"/>
      <c r="BM12" s="59"/>
      <c r="BN12" s="59"/>
      <c r="BO12" s="59"/>
      <c r="BP12" s="59"/>
      <c r="BQ12" s="59"/>
      <c r="BR12" s="59"/>
      <c r="BS12" s="59"/>
      <c r="BT12" s="59"/>
      <c r="BU12" s="59"/>
      <c r="BV12" s="59"/>
      <c r="BW12" s="59"/>
      <c r="BX12" s="59"/>
      <c r="BY12" s="58" t="s">
        <v>9</v>
      </c>
      <c r="CA12" s="58" t="s">
        <v>34</v>
      </c>
      <c r="CZ12" s="73"/>
      <c r="DH12" s="58" t="s">
        <v>92</v>
      </c>
    </row>
    <row r="13" spans="1:114" ht="10.15" customHeight="1" x14ac:dyDescent="0.2">
      <c r="A13" s="98"/>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188"/>
      <c r="AU13" s="188"/>
      <c r="AV13" s="188"/>
      <c r="AW13" s="188"/>
      <c r="AX13" s="188"/>
      <c r="AY13" s="188"/>
      <c r="AZ13" s="188"/>
      <c r="BA13" s="188"/>
      <c r="BB13" s="188"/>
      <c r="BC13" s="188"/>
      <c r="BD13" s="188"/>
      <c r="BE13" s="188"/>
      <c r="BF13" s="59"/>
      <c r="BG13" s="59"/>
      <c r="BH13" s="59"/>
      <c r="BI13" s="59"/>
      <c r="BJ13" s="59"/>
      <c r="BK13" s="59"/>
      <c r="BL13" s="59"/>
      <c r="BM13" s="59"/>
      <c r="BN13" s="59"/>
      <c r="BO13" s="59"/>
      <c r="BP13" s="59"/>
      <c r="BQ13" s="59"/>
      <c r="BR13" s="59"/>
      <c r="BS13" s="59"/>
      <c r="BT13" s="59"/>
      <c r="BU13" s="59"/>
      <c r="BV13" s="59"/>
      <c r="BW13" s="59"/>
      <c r="BX13" s="59"/>
      <c r="BY13" s="58" t="s">
        <v>29</v>
      </c>
      <c r="CA13" s="58" t="s">
        <v>77</v>
      </c>
      <c r="CZ13" s="73"/>
      <c r="DH13" s="58">
        <v>1</v>
      </c>
      <c r="DI13" s="58">
        <f>IF($DH13=$CI$21,(($CI$18-(#REF!-$CM$22)))*$BD$47,0)</f>
        <v>0</v>
      </c>
      <c r="DJ13" s="58" t="s">
        <v>102</v>
      </c>
    </row>
    <row r="14" spans="1:114" ht="10.15" customHeight="1" x14ac:dyDescent="0.2">
      <c r="A14" s="98"/>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177"/>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8" t="s">
        <v>32</v>
      </c>
      <c r="CA14" s="58" t="s">
        <v>119</v>
      </c>
      <c r="CK14" s="181"/>
      <c r="CL14" s="181"/>
      <c r="CM14" s="181"/>
      <c r="CN14" s="58" t="s">
        <v>96</v>
      </c>
      <c r="CZ14" s="73"/>
      <c r="DH14" s="58">
        <v>2</v>
      </c>
      <c r="DI14" s="58">
        <f>IF($DH14=$CI$21,(($CI$18-(#REF!-$CM$22)))*$BD$47,0)</f>
        <v>0</v>
      </c>
      <c r="DJ14" s="58" t="s">
        <v>102</v>
      </c>
    </row>
    <row r="15" spans="1:114" ht="10.15" customHeight="1" x14ac:dyDescent="0.2">
      <c r="A15" s="98"/>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177"/>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8" t="s">
        <v>83</v>
      </c>
      <c r="CA15" s="58" t="s">
        <v>38</v>
      </c>
      <c r="CZ15" s="73"/>
      <c r="DH15" s="58">
        <v>3</v>
      </c>
      <c r="DI15" s="58">
        <v>0</v>
      </c>
      <c r="DJ15" s="58" t="s">
        <v>102</v>
      </c>
    </row>
    <row r="16" spans="1:114" ht="10.15" customHeight="1" x14ac:dyDescent="0.2">
      <c r="A16" s="98"/>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8" t="s">
        <v>86</v>
      </c>
      <c r="CA16" s="58" t="s">
        <v>89</v>
      </c>
      <c r="CZ16" s="73"/>
      <c r="DH16" s="58" t="s">
        <v>297</v>
      </c>
      <c r="DI16" s="58">
        <f>IF($DH16=$CI$21,(($CI$18-(#REF!-$CM$22)))*$BD$47,0)</f>
        <v>0</v>
      </c>
      <c r="DJ16" s="58" t="s">
        <v>102</v>
      </c>
    </row>
    <row r="17" spans="1:114" ht="10.15" customHeight="1" x14ac:dyDescent="0.2">
      <c r="A17" s="98"/>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CB17" s="58" t="s">
        <v>90</v>
      </c>
      <c r="CI17" s="181"/>
      <c r="CJ17" s="181"/>
      <c r="CK17" s="181"/>
      <c r="CL17" s="58" t="s">
        <v>96</v>
      </c>
      <c r="CZ17" s="73"/>
      <c r="DH17" s="58">
        <v>6</v>
      </c>
      <c r="DI17" s="58">
        <f>IF($DH17=$CI$21,(($CI$18-(#REF!-$CM$22)))*$BD$47,0)</f>
        <v>0</v>
      </c>
      <c r="DJ17" s="58" t="s">
        <v>102</v>
      </c>
    </row>
    <row r="18" spans="1:114" ht="10.15" customHeight="1" x14ac:dyDescent="0.2">
      <c r="A18" s="98"/>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CB18" s="58" t="s">
        <v>91</v>
      </c>
      <c r="CI18" s="181"/>
      <c r="CJ18" s="181"/>
      <c r="CK18" s="181"/>
      <c r="CL18" s="58" t="s">
        <v>102</v>
      </c>
      <c r="CZ18" s="73"/>
      <c r="DH18" s="58">
        <v>8</v>
      </c>
      <c r="DI18" s="58">
        <f>IF($DH18=$CI$21,(($CI$18-(#REF!-$CM$22)))*$BD$47,0)</f>
        <v>0</v>
      </c>
      <c r="DJ18" s="58" t="s">
        <v>102</v>
      </c>
    </row>
    <row r="19" spans="1:114" ht="10.15" customHeight="1" x14ac:dyDescent="0.2">
      <c r="A19" s="98"/>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8" t="s">
        <v>94</v>
      </c>
      <c r="CA19" s="58" t="s">
        <v>153</v>
      </c>
      <c r="CZ19" s="73"/>
      <c r="DH19" s="58" t="s">
        <v>93</v>
      </c>
    </row>
    <row r="20" spans="1:114" ht="10.15" customHeight="1" x14ac:dyDescent="0.2">
      <c r="A20" s="98"/>
      <c r="G20" s="59"/>
      <c r="H20" s="59"/>
      <c r="I20" s="59"/>
      <c r="J20" s="59"/>
      <c r="K20" s="59"/>
      <c r="L20" s="59"/>
      <c r="M20" s="59"/>
      <c r="N20" s="59"/>
      <c r="O20" s="59"/>
      <c r="P20" s="59"/>
      <c r="Q20" s="59"/>
      <c r="R20" s="59"/>
      <c r="S20" s="59"/>
      <c r="T20" s="59"/>
      <c r="U20" s="59"/>
      <c r="V20" s="59"/>
      <c r="W20" s="59"/>
      <c r="X20" s="59"/>
      <c r="Y20" s="183" t="s">
        <v>88</v>
      </c>
      <c r="Z20" s="59"/>
      <c r="AA20" s="59"/>
      <c r="AB20" s="59"/>
      <c r="AC20" s="59"/>
      <c r="AD20" s="59"/>
      <c r="AE20" s="59"/>
      <c r="AF20" s="59"/>
      <c r="AG20" s="59"/>
      <c r="AH20" s="61"/>
      <c r="AI20" s="61"/>
      <c r="AJ20" s="61"/>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8" t="s">
        <v>111</v>
      </c>
      <c r="CA20" s="58" t="s">
        <v>93</v>
      </c>
      <c r="CZ20" s="73"/>
      <c r="DH20" s="58">
        <v>1</v>
      </c>
      <c r="DI20" s="58">
        <f>IF($DH20=$CI$21,(#REF!-$CM$22)*$BD$47,0)</f>
        <v>0</v>
      </c>
      <c r="DJ20" s="58" t="s">
        <v>102</v>
      </c>
    </row>
    <row r="21" spans="1:114" ht="10.15" customHeight="1" x14ac:dyDescent="0.2">
      <c r="A21" s="98"/>
      <c r="G21" s="59"/>
      <c r="H21" s="59"/>
      <c r="I21" s="59"/>
      <c r="J21" s="59"/>
      <c r="K21" s="59"/>
      <c r="L21" s="59"/>
      <c r="M21" s="59"/>
      <c r="N21" s="59"/>
      <c r="O21" s="59"/>
      <c r="P21" s="59"/>
      <c r="Q21" s="59"/>
      <c r="R21" s="59"/>
      <c r="S21" s="59"/>
      <c r="T21" s="59"/>
      <c r="U21" s="59"/>
      <c r="V21" s="59"/>
      <c r="W21" s="59"/>
      <c r="X21" s="59"/>
      <c r="Y21" s="216"/>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CB21" s="58" t="s">
        <v>97</v>
      </c>
      <c r="CI21" s="181"/>
      <c r="CJ21" s="181"/>
      <c r="CK21" s="181"/>
      <c r="CL21" s="58" t="s">
        <v>101</v>
      </c>
      <c r="CZ21" s="73"/>
      <c r="DH21" s="58">
        <v>2</v>
      </c>
      <c r="DI21" s="58">
        <f>IF($DH21=$CI$21,(#REF!-$CM$22)*$BD$47,0)</f>
        <v>0</v>
      </c>
      <c r="DJ21" s="58" t="s">
        <v>102</v>
      </c>
    </row>
    <row r="22" spans="1:114" ht="10.15" customHeight="1" x14ac:dyDescent="0.2">
      <c r="A22" s="98"/>
      <c r="G22" s="59"/>
      <c r="H22" s="59"/>
      <c r="I22" s="59"/>
      <c r="J22" s="59"/>
      <c r="K22" s="59"/>
      <c r="L22" s="59"/>
      <c r="M22" s="59"/>
      <c r="N22" s="59"/>
      <c r="O22" s="59"/>
      <c r="P22" s="59"/>
      <c r="Q22" s="59"/>
      <c r="R22" s="59"/>
      <c r="S22" s="59"/>
      <c r="T22" s="59"/>
      <c r="U22" s="59"/>
      <c r="V22" s="59"/>
      <c r="W22" s="177" t="str">
        <f>IF(CI18=0,"boordiepte",CI18*1000)</f>
        <v>boordiepte</v>
      </c>
      <c r="X22" s="59"/>
      <c r="Y22" s="216"/>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CB22" s="58" t="s">
        <v>236</v>
      </c>
      <c r="CM22" s="181"/>
      <c r="CN22" s="181"/>
      <c r="CO22" s="181"/>
      <c r="CP22" s="58" t="s">
        <v>100</v>
      </c>
      <c r="CZ22" s="73"/>
      <c r="DH22" s="58">
        <v>3</v>
      </c>
      <c r="DI22" s="58">
        <v>0</v>
      </c>
      <c r="DJ22" s="58" t="s">
        <v>102</v>
      </c>
    </row>
    <row r="23" spans="1:114" ht="10.15" customHeight="1" x14ac:dyDescent="0.2">
      <c r="A23" s="98"/>
      <c r="G23" s="59"/>
      <c r="H23" s="59"/>
      <c r="I23" s="59"/>
      <c r="J23" s="59"/>
      <c r="K23" s="59"/>
      <c r="L23" s="59"/>
      <c r="M23" s="59"/>
      <c r="N23" s="59"/>
      <c r="O23" s="59"/>
      <c r="P23" s="59"/>
      <c r="Q23" s="59"/>
      <c r="R23" s="59"/>
      <c r="S23" s="59"/>
      <c r="T23" s="59"/>
      <c r="U23" s="59"/>
      <c r="V23" s="59"/>
      <c r="W23" s="177"/>
      <c r="X23" s="59"/>
      <c r="Y23" s="216"/>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CB23" s="58" t="s">
        <v>238</v>
      </c>
      <c r="CM23" s="181"/>
      <c r="CN23" s="181"/>
      <c r="CO23" s="181"/>
      <c r="CP23" s="58" t="s">
        <v>100</v>
      </c>
      <c r="CZ23" s="73"/>
      <c r="DH23" s="58" t="s">
        <v>297</v>
      </c>
      <c r="DI23" s="58">
        <f>IF($DH23=$CI$21,(($CI$18-(#REF!-$CM$22)))*$BD$47,0)</f>
        <v>0</v>
      </c>
      <c r="DJ23" s="58" t="s">
        <v>102</v>
      </c>
    </row>
    <row r="24" spans="1:114" ht="10.15" customHeight="1" x14ac:dyDescent="0.2">
      <c r="A24" s="98"/>
      <c r="G24" s="59"/>
      <c r="H24" s="59"/>
      <c r="I24" s="59"/>
      <c r="J24" s="59"/>
      <c r="K24" s="59"/>
      <c r="L24" s="59"/>
      <c r="M24" s="59"/>
      <c r="N24" s="59"/>
      <c r="O24" s="59"/>
      <c r="P24" s="59"/>
      <c r="Q24" s="59"/>
      <c r="R24" s="59"/>
      <c r="S24" s="59"/>
      <c r="T24" s="59"/>
      <c r="U24" s="59"/>
      <c r="V24" s="59"/>
      <c r="W24" s="177"/>
      <c r="X24" s="59"/>
      <c r="Y24" s="216"/>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CB24" s="58" t="s">
        <v>237</v>
      </c>
      <c r="CM24" s="181"/>
      <c r="CN24" s="181"/>
      <c r="CO24" s="181"/>
      <c r="CP24" s="58" t="s">
        <v>100</v>
      </c>
      <c r="CZ24" s="73"/>
      <c r="DH24" s="58">
        <v>6</v>
      </c>
      <c r="DI24" s="58">
        <f>IF($DH24=$CI$21,(#REF!-$CM$22)*$BD$47,0)</f>
        <v>0</v>
      </c>
      <c r="DJ24" s="58" t="s">
        <v>102</v>
      </c>
    </row>
    <row r="25" spans="1:114" ht="10.15" customHeight="1" x14ac:dyDescent="0.2">
      <c r="A25" s="98"/>
      <c r="G25" s="59"/>
      <c r="H25" s="59"/>
      <c r="I25" s="59"/>
      <c r="J25" s="59"/>
      <c r="K25" s="59"/>
      <c r="L25" s="59"/>
      <c r="M25" s="59"/>
      <c r="N25" s="59"/>
      <c r="O25" s="59"/>
      <c r="P25" s="59"/>
      <c r="Q25" s="59"/>
      <c r="R25" s="59"/>
      <c r="S25" s="59"/>
      <c r="T25" s="59"/>
      <c r="U25" s="59"/>
      <c r="V25" s="59"/>
      <c r="W25" s="177"/>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CZ25" s="73"/>
      <c r="DH25" s="58">
        <v>8</v>
      </c>
      <c r="DI25" s="58">
        <f>IF($DH25=$CI$21,(#REF!-$CM$22)*$BD$47,0)</f>
        <v>0</v>
      </c>
      <c r="DJ25" s="58" t="s">
        <v>102</v>
      </c>
    </row>
    <row r="26" spans="1:114" ht="10.15" customHeight="1" x14ac:dyDescent="0.2">
      <c r="A26" s="98"/>
      <c r="G26" s="59"/>
      <c r="H26" s="59"/>
      <c r="I26" s="59"/>
      <c r="J26" s="59"/>
      <c r="K26" s="59"/>
      <c r="L26" s="59"/>
      <c r="M26" s="59"/>
      <c r="N26" s="59"/>
      <c r="O26" s="59"/>
      <c r="P26" s="59"/>
      <c r="Q26" s="59"/>
      <c r="R26" s="59"/>
      <c r="S26" s="59"/>
      <c r="T26" s="59"/>
      <c r="U26" s="59"/>
      <c r="V26" s="59"/>
      <c r="W26" s="177"/>
      <c r="X26" s="59"/>
      <c r="Y26" s="183" t="str">
        <f>IF(CI18=0,"ntb",(CM23-CM22)*1000)</f>
        <v>ntb</v>
      </c>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8" t="s">
        <v>156</v>
      </c>
      <c r="CZ26" s="73"/>
    </row>
    <row r="27" spans="1:114" ht="10.15" customHeight="1" x14ac:dyDescent="0.2">
      <c r="A27" s="98"/>
      <c r="G27" s="59"/>
      <c r="H27" s="59"/>
      <c r="I27" s="59"/>
      <c r="J27" s="59"/>
      <c r="K27" s="59"/>
      <c r="L27" s="59"/>
      <c r="M27" s="59"/>
      <c r="N27" s="59"/>
      <c r="O27" s="59"/>
      <c r="P27" s="59"/>
      <c r="Q27" s="59"/>
      <c r="R27" s="59"/>
      <c r="S27" s="59"/>
      <c r="T27" s="59"/>
      <c r="U27" s="59"/>
      <c r="V27" s="59"/>
      <c r="W27" s="177"/>
      <c r="X27" s="59"/>
      <c r="Y27" s="183"/>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CZ27" s="73"/>
      <c r="DH27" s="58" t="s">
        <v>104</v>
      </c>
      <c r="DJ27" s="58" t="s">
        <v>105</v>
      </c>
    </row>
    <row r="28" spans="1:114" ht="10.15" customHeight="1" x14ac:dyDescent="0.2">
      <c r="A28" s="98"/>
      <c r="G28" s="59"/>
      <c r="H28" s="59"/>
      <c r="I28" s="59"/>
      <c r="J28" s="59"/>
      <c r="K28" s="59"/>
      <c r="L28" s="59"/>
      <c r="M28" s="59"/>
      <c r="N28" s="59"/>
      <c r="O28" s="59"/>
      <c r="P28" s="59"/>
      <c r="Q28" s="59"/>
      <c r="R28" s="59"/>
      <c r="S28" s="59"/>
      <c r="T28" s="59"/>
      <c r="U28" s="59"/>
      <c r="V28" s="59"/>
      <c r="W28" s="177"/>
      <c r="X28" s="59"/>
      <c r="Y28" s="183"/>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CZ28" s="73"/>
      <c r="DH28" s="58" t="s">
        <v>37</v>
      </c>
      <c r="DJ28" s="58" t="s">
        <v>105</v>
      </c>
    </row>
    <row r="29" spans="1:114" ht="10.15" customHeight="1" x14ac:dyDescent="0.2">
      <c r="A29" s="98"/>
      <c r="G29" s="59"/>
      <c r="H29" s="59"/>
      <c r="I29" s="59"/>
      <c r="J29" s="59"/>
      <c r="K29" s="59"/>
      <c r="L29" s="59"/>
      <c r="M29" s="59"/>
      <c r="N29" s="59"/>
      <c r="O29" s="59"/>
      <c r="P29" s="59"/>
      <c r="Q29" s="59"/>
      <c r="R29" s="59"/>
      <c r="S29" s="59"/>
      <c r="T29" s="59"/>
      <c r="U29" s="59"/>
      <c r="V29" s="59"/>
      <c r="W29" s="177"/>
      <c r="X29" s="59"/>
      <c r="Y29" s="183"/>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CZ29" s="73"/>
    </row>
    <row r="30" spans="1:114" ht="10.15" customHeight="1" x14ac:dyDescent="0.2">
      <c r="A30" s="98"/>
      <c r="G30" s="59"/>
      <c r="H30" s="59"/>
      <c r="I30" s="59"/>
      <c r="J30" s="59"/>
      <c r="K30" s="59"/>
      <c r="L30" s="59"/>
      <c r="M30" s="59"/>
      <c r="N30" s="59"/>
      <c r="O30" s="59"/>
      <c r="P30" s="59"/>
      <c r="Q30" s="59"/>
      <c r="R30" s="59"/>
      <c r="S30" s="59"/>
      <c r="T30" s="59"/>
      <c r="U30" s="59"/>
      <c r="V30" s="59"/>
      <c r="W30" s="177"/>
      <c r="X30" s="59"/>
      <c r="Y30" s="183"/>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CZ30" s="73"/>
      <c r="DH30" s="58" t="s">
        <v>39</v>
      </c>
    </row>
    <row r="31" spans="1:114" ht="10.15" customHeight="1" x14ac:dyDescent="0.2">
      <c r="A31" s="98"/>
      <c r="G31" s="59"/>
      <c r="H31" s="59"/>
      <c r="I31" s="59"/>
      <c r="J31" s="59"/>
      <c r="K31" s="59"/>
      <c r="L31" s="59"/>
      <c r="M31" s="59"/>
      <c r="N31" s="59"/>
      <c r="O31" s="59"/>
      <c r="P31" s="59"/>
      <c r="Q31" s="59"/>
      <c r="R31" s="59"/>
      <c r="S31" s="59"/>
      <c r="T31" s="59"/>
      <c r="U31" s="59"/>
      <c r="V31" s="59"/>
      <c r="W31" s="177"/>
      <c r="X31" s="59"/>
      <c r="Y31" s="183"/>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CZ31" s="73"/>
      <c r="DH31" s="58">
        <v>20</v>
      </c>
      <c r="DJ31" s="58" t="s">
        <v>96</v>
      </c>
    </row>
    <row r="32" spans="1:114" ht="10.15" customHeight="1" x14ac:dyDescent="0.2">
      <c r="A32" s="98"/>
      <c r="G32" s="59"/>
      <c r="H32" s="59"/>
      <c r="I32" s="59"/>
      <c r="J32" s="59"/>
      <c r="K32" s="59"/>
      <c r="L32" s="59"/>
      <c r="M32" s="59"/>
      <c r="N32" s="59"/>
      <c r="O32" s="59"/>
      <c r="P32" s="59"/>
      <c r="Q32" s="59"/>
      <c r="R32" s="59"/>
      <c r="S32" s="59"/>
      <c r="T32" s="59"/>
      <c r="U32" s="59"/>
      <c r="V32" s="59"/>
      <c r="W32" s="177"/>
      <c r="X32" s="59"/>
      <c r="Y32" s="183"/>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CZ32" s="73"/>
      <c r="DH32" s="58">
        <v>25</v>
      </c>
      <c r="DJ32" s="58" t="s">
        <v>96</v>
      </c>
    </row>
    <row r="33" spans="1:114" ht="10.15" customHeight="1" x14ac:dyDescent="0.2">
      <c r="A33" s="98"/>
      <c r="G33" s="59"/>
      <c r="H33" s="59"/>
      <c r="I33" s="59"/>
      <c r="J33" s="59"/>
      <c r="K33" s="59"/>
      <c r="L33" s="59"/>
      <c r="M33" s="59"/>
      <c r="N33" s="59"/>
      <c r="O33" s="59"/>
      <c r="P33" s="59"/>
      <c r="Q33" s="59"/>
      <c r="R33" s="59"/>
      <c r="S33" s="59"/>
      <c r="T33" s="59"/>
      <c r="U33" s="59"/>
      <c r="V33" s="59"/>
      <c r="W33" s="59"/>
      <c r="X33" s="59"/>
      <c r="Y33" s="183"/>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CZ33" s="73"/>
      <c r="DH33" s="58">
        <v>32</v>
      </c>
      <c r="DJ33" s="58" t="s">
        <v>96</v>
      </c>
    </row>
    <row r="34" spans="1:114" ht="10.15" customHeight="1" x14ac:dyDescent="0.2">
      <c r="A34" s="98"/>
      <c r="G34" s="59"/>
      <c r="H34" s="59"/>
      <c r="I34" s="59"/>
      <c r="J34" s="59"/>
      <c r="K34" s="59"/>
      <c r="L34" s="59"/>
      <c r="M34" s="59"/>
      <c r="N34" s="59"/>
      <c r="O34" s="59"/>
      <c r="P34" s="59"/>
      <c r="Q34" s="59"/>
      <c r="R34" s="59"/>
      <c r="S34" s="59"/>
      <c r="T34" s="59"/>
      <c r="U34" s="59"/>
      <c r="V34" s="59"/>
      <c r="W34" s="59"/>
      <c r="X34" s="59"/>
      <c r="Y34" s="183"/>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CZ34" s="73"/>
      <c r="DH34" s="58">
        <v>40</v>
      </c>
      <c r="DJ34" s="58" t="s">
        <v>96</v>
      </c>
    </row>
    <row r="35" spans="1:114" ht="10.15" customHeight="1" x14ac:dyDescent="0.2">
      <c r="A35" s="98"/>
      <c r="G35" s="59"/>
      <c r="H35" s="59"/>
      <c r="I35" s="59"/>
      <c r="J35" s="59"/>
      <c r="K35" s="59"/>
      <c r="L35" s="59"/>
      <c r="M35" s="59"/>
      <c r="N35" s="59"/>
      <c r="O35" s="59"/>
      <c r="P35" s="59"/>
      <c r="Q35" s="59"/>
      <c r="R35" s="59"/>
      <c r="S35" s="59"/>
      <c r="T35" s="59"/>
      <c r="U35" s="59"/>
      <c r="V35" s="59"/>
      <c r="W35" s="59"/>
      <c r="X35" s="59"/>
      <c r="Y35" s="183" t="str">
        <f>IF(CI18=0,"ntb",(CM24-CM23)*1000)</f>
        <v>ntb</v>
      </c>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CZ35" s="73"/>
      <c r="DH35" s="58">
        <v>50</v>
      </c>
      <c r="DJ35" s="58" t="s">
        <v>96</v>
      </c>
    </row>
    <row r="36" spans="1:114" ht="10.15" customHeight="1" x14ac:dyDescent="0.2">
      <c r="A36" s="98"/>
      <c r="G36" s="59"/>
      <c r="H36" s="59"/>
      <c r="I36" s="59"/>
      <c r="J36" s="59"/>
      <c r="K36" s="59"/>
      <c r="L36" s="59"/>
      <c r="M36" s="59"/>
      <c r="N36" s="59"/>
      <c r="O36" s="59"/>
      <c r="P36" s="59"/>
      <c r="Q36" s="59"/>
      <c r="R36" s="59"/>
      <c r="S36" s="59"/>
      <c r="T36" s="59"/>
      <c r="U36" s="59"/>
      <c r="V36" s="59"/>
      <c r="W36" s="59"/>
      <c r="X36" s="59"/>
      <c r="Y36" s="183"/>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CZ36" s="73"/>
      <c r="DH36" s="58">
        <v>63</v>
      </c>
      <c r="DJ36" s="58" t="s">
        <v>96</v>
      </c>
    </row>
    <row r="37" spans="1:114" ht="10.15" customHeight="1" x14ac:dyDescent="0.2">
      <c r="A37" s="98"/>
      <c r="G37" s="59"/>
      <c r="H37" s="59"/>
      <c r="I37" s="59"/>
      <c r="J37" s="59"/>
      <c r="K37" s="59"/>
      <c r="L37" s="59"/>
      <c r="M37" s="59"/>
      <c r="N37" s="59"/>
      <c r="O37" s="59"/>
      <c r="P37" s="59"/>
      <c r="Q37" s="59"/>
      <c r="R37" s="59"/>
      <c r="S37" s="59"/>
      <c r="T37" s="59"/>
      <c r="U37" s="59"/>
      <c r="V37" s="59"/>
      <c r="W37" s="59"/>
      <c r="X37" s="59"/>
      <c r="Y37" s="183"/>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CZ37" s="73"/>
      <c r="DH37" s="58">
        <v>75</v>
      </c>
      <c r="DJ37" s="58" t="s">
        <v>96</v>
      </c>
    </row>
    <row r="38" spans="1:114" ht="10.15" customHeight="1" x14ac:dyDescent="0.2">
      <c r="A38" s="98"/>
      <c r="G38" s="59"/>
      <c r="H38" s="59"/>
      <c r="I38" s="59"/>
      <c r="J38" s="59"/>
      <c r="K38" s="59"/>
      <c r="L38" s="59"/>
      <c r="M38" s="59"/>
      <c r="N38" s="59"/>
      <c r="O38" s="59"/>
      <c r="P38" s="59"/>
      <c r="Q38" s="59"/>
      <c r="R38" s="59"/>
      <c r="S38" s="59"/>
      <c r="T38" s="59"/>
      <c r="U38" s="59"/>
      <c r="V38" s="59"/>
      <c r="W38" s="59"/>
      <c r="X38" s="59"/>
      <c r="Y38" s="183"/>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CZ38" s="73"/>
      <c r="DH38" s="58">
        <v>90</v>
      </c>
      <c r="DJ38" s="58" t="s">
        <v>96</v>
      </c>
    </row>
    <row r="39" spans="1:114" ht="10.15" customHeight="1" x14ac:dyDescent="0.2">
      <c r="A39" s="98"/>
      <c r="G39" s="59"/>
      <c r="H39" s="59"/>
      <c r="I39" s="59"/>
      <c r="J39" s="59"/>
      <c r="K39" s="59"/>
      <c r="L39" s="59"/>
      <c r="M39" s="59"/>
      <c r="N39" s="59"/>
      <c r="O39" s="59"/>
      <c r="P39" s="59"/>
      <c r="Q39" s="59"/>
      <c r="R39" s="59"/>
      <c r="S39" s="59"/>
      <c r="T39" s="59"/>
      <c r="U39" s="59"/>
      <c r="V39" s="59"/>
      <c r="W39" s="59"/>
      <c r="X39" s="59"/>
      <c r="Y39" s="183"/>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CZ39" s="73"/>
      <c r="DH39" s="58">
        <v>110</v>
      </c>
      <c r="DJ39" s="58" t="s">
        <v>96</v>
      </c>
    </row>
    <row r="40" spans="1:114" ht="10.15" customHeight="1" x14ac:dyDescent="0.2">
      <c r="A40" s="98"/>
      <c r="G40" s="59"/>
      <c r="H40" s="59"/>
      <c r="I40" s="59"/>
      <c r="J40" s="59"/>
      <c r="K40" s="59"/>
      <c r="L40" s="59"/>
      <c r="M40" s="59"/>
      <c r="N40" s="59"/>
      <c r="O40" s="59"/>
      <c r="P40" s="59"/>
      <c r="Q40" s="59"/>
      <c r="R40" s="59"/>
      <c r="S40" s="59"/>
      <c r="T40" s="59"/>
      <c r="U40" s="59"/>
      <c r="V40" s="59"/>
      <c r="W40" s="59"/>
      <c r="X40" s="59"/>
      <c r="Y40" s="183" t="str">
        <f>IF(CI18=0,"ntb",(CI18-CM24)*1000)</f>
        <v>ntb</v>
      </c>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CZ40" s="73"/>
    </row>
    <row r="41" spans="1:114" ht="10.15" customHeight="1" x14ac:dyDescent="0.2">
      <c r="A41" s="98"/>
      <c r="G41" s="59"/>
      <c r="H41" s="59"/>
      <c r="I41" s="59"/>
      <c r="J41" s="59"/>
      <c r="K41" s="59"/>
      <c r="L41" s="59"/>
      <c r="M41" s="59"/>
      <c r="N41" s="59"/>
      <c r="O41" s="59"/>
      <c r="P41" s="59"/>
      <c r="Q41" s="59"/>
      <c r="R41" s="59"/>
      <c r="S41" s="59"/>
      <c r="T41" s="59"/>
      <c r="U41" s="59"/>
      <c r="V41" s="59"/>
      <c r="W41" s="59"/>
      <c r="X41" s="59"/>
      <c r="Y41" s="183"/>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CZ41" s="73"/>
    </row>
    <row r="42" spans="1:114" ht="10.15" customHeight="1" x14ac:dyDescent="0.2">
      <c r="A42" s="98"/>
      <c r="G42" s="59"/>
      <c r="H42" s="59"/>
      <c r="I42" s="59"/>
      <c r="J42" s="59"/>
      <c r="K42" s="59"/>
      <c r="L42" s="59"/>
      <c r="M42" s="59"/>
      <c r="N42" s="59"/>
      <c r="O42" s="59"/>
      <c r="P42" s="59"/>
      <c r="Q42" s="59"/>
      <c r="R42" s="59"/>
      <c r="S42" s="59"/>
      <c r="T42" s="59"/>
      <c r="U42" s="59"/>
      <c r="V42" s="59"/>
      <c r="W42" s="59"/>
      <c r="X42" s="59"/>
      <c r="Y42" s="183"/>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CZ42" s="73"/>
    </row>
    <row r="43" spans="1:114" ht="10.15" customHeight="1" x14ac:dyDescent="0.2">
      <c r="A43" s="98"/>
      <c r="G43" s="59"/>
      <c r="H43" s="59"/>
      <c r="I43" s="59"/>
      <c r="J43" s="59"/>
      <c r="K43" s="59"/>
      <c r="L43" s="59"/>
      <c r="M43" s="59"/>
      <c r="N43" s="59"/>
      <c r="O43" s="59"/>
      <c r="P43" s="59"/>
      <c r="Q43" s="59"/>
      <c r="R43" s="59"/>
      <c r="S43" s="59"/>
      <c r="T43" s="59"/>
      <c r="U43" s="59"/>
      <c r="V43" s="59"/>
      <c r="W43" s="59"/>
      <c r="X43" s="59"/>
      <c r="Y43" s="183"/>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CZ43" s="73"/>
    </row>
    <row r="44" spans="1:114" ht="10.15" customHeight="1" x14ac:dyDescent="0.2">
      <c r="A44" s="98"/>
      <c r="G44" s="59"/>
      <c r="H44" s="59"/>
      <c r="I44" s="59"/>
      <c r="J44" s="59"/>
      <c r="K44" s="59"/>
      <c r="L44" s="59"/>
      <c r="M44" s="59"/>
      <c r="N44" s="59"/>
      <c r="O44" s="59"/>
      <c r="P44" s="59"/>
      <c r="Q44" s="59"/>
      <c r="R44" s="59"/>
      <c r="S44" s="59"/>
      <c r="T44" s="59"/>
      <c r="U44" s="59"/>
      <c r="V44" s="59"/>
      <c r="W44" s="59"/>
      <c r="X44" s="59"/>
      <c r="Y44" s="183"/>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CZ44" s="73"/>
    </row>
    <row r="45" spans="1:114" ht="10.15" customHeight="1" x14ac:dyDescent="0.2">
      <c r="A45" s="98"/>
      <c r="G45" s="59"/>
      <c r="H45" s="59"/>
      <c r="I45" s="59"/>
      <c r="J45" s="59"/>
      <c r="K45" s="59"/>
      <c r="L45" s="59"/>
      <c r="M45" s="59"/>
      <c r="N45" s="59"/>
      <c r="O45" s="59"/>
      <c r="P45" s="59"/>
      <c r="Q45" s="59"/>
      <c r="R45" s="59"/>
      <c r="S45" s="59"/>
      <c r="T45" s="59"/>
      <c r="U45" s="59"/>
      <c r="V45" s="59"/>
      <c r="W45" s="59"/>
      <c r="X45" s="59"/>
      <c r="Y45" s="183"/>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CZ45" s="73"/>
    </row>
    <row r="46" spans="1:114" ht="10.15" customHeight="1" x14ac:dyDescent="0.2">
      <c r="A46" s="98"/>
      <c r="G46" s="59"/>
      <c r="H46" s="59"/>
      <c r="I46" s="59"/>
      <c r="J46" s="59"/>
      <c r="K46" s="59"/>
      <c r="L46" s="59"/>
      <c r="M46" s="59"/>
      <c r="N46" s="59"/>
      <c r="O46" s="59"/>
      <c r="P46" s="59"/>
      <c r="Q46" s="59"/>
      <c r="R46" s="59"/>
      <c r="S46" s="59"/>
      <c r="T46" s="59"/>
      <c r="U46" s="59"/>
      <c r="V46" s="59"/>
      <c r="W46" s="59"/>
      <c r="X46" s="59"/>
      <c r="Y46" s="183"/>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CZ46" s="73"/>
    </row>
    <row r="47" spans="1:114" ht="10.15" customHeight="1" x14ac:dyDescent="0.2">
      <c r="A47" s="98"/>
      <c r="G47" s="59"/>
      <c r="H47" s="59"/>
      <c r="I47" s="59"/>
      <c r="J47" s="59"/>
      <c r="K47" s="59"/>
      <c r="L47" s="59"/>
      <c r="M47" s="59"/>
      <c r="N47" s="59"/>
      <c r="O47" s="59"/>
      <c r="P47" s="59"/>
      <c r="Q47" s="59"/>
      <c r="R47" s="59"/>
      <c r="S47" s="59"/>
      <c r="T47" s="59"/>
      <c r="U47" s="59"/>
      <c r="V47" s="59"/>
      <c r="W47" s="59"/>
      <c r="X47" s="59"/>
      <c r="Y47" s="183"/>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63" t="s">
        <v>26</v>
      </c>
      <c r="BZ47" s="64"/>
      <c r="CA47" s="64"/>
      <c r="CB47" s="64"/>
      <c r="CC47" s="64"/>
      <c r="CD47" s="64"/>
      <c r="CE47" s="64"/>
      <c r="CF47" s="64"/>
      <c r="CG47" s="64"/>
      <c r="CH47" s="64"/>
      <c r="CI47" s="64"/>
      <c r="CJ47" s="64"/>
      <c r="CK47" s="64"/>
      <c r="CL47" s="64"/>
      <c r="CM47" s="64"/>
      <c r="CN47" s="64"/>
      <c r="CO47" s="64"/>
      <c r="CP47" s="63"/>
      <c r="CQ47" s="64"/>
      <c r="CR47" s="65"/>
      <c r="CS47" s="63"/>
      <c r="CT47" s="64"/>
      <c r="CU47" s="65"/>
      <c r="CV47" s="192"/>
      <c r="CW47" s="193"/>
      <c r="CX47" s="193"/>
      <c r="CY47" s="193"/>
      <c r="CZ47" s="194"/>
    </row>
    <row r="48" spans="1:114" ht="10.15" customHeight="1" x14ac:dyDescent="0.2">
      <c r="A48" s="98"/>
      <c r="G48" s="59"/>
      <c r="H48" s="59"/>
      <c r="I48" s="59"/>
      <c r="J48" s="59"/>
      <c r="K48" s="59"/>
      <c r="L48" s="59"/>
      <c r="M48" s="59"/>
      <c r="N48" s="59"/>
      <c r="O48" s="59"/>
      <c r="P48" s="59"/>
      <c r="Q48" s="59"/>
      <c r="R48" s="59"/>
      <c r="S48" s="59"/>
      <c r="T48" s="59"/>
      <c r="U48" s="59"/>
      <c r="V48" s="59"/>
      <c r="W48" s="59"/>
      <c r="X48" s="59"/>
      <c r="Y48" s="183"/>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63"/>
      <c r="BZ48" s="64"/>
      <c r="CA48" s="64"/>
      <c r="CB48" s="64"/>
      <c r="CC48" s="64"/>
      <c r="CD48" s="64"/>
      <c r="CE48" s="64"/>
      <c r="CF48" s="64"/>
      <c r="CG48" s="64"/>
      <c r="CH48" s="64"/>
      <c r="CI48" s="64"/>
      <c r="CJ48" s="64"/>
      <c r="CK48" s="64"/>
      <c r="CL48" s="64"/>
      <c r="CM48" s="64"/>
      <c r="CN48" s="64"/>
      <c r="CO48" s="64"/>
      <c r="CP48" s="66" t="s">
        <v>23</v>
      </c>
      <c r="CQ48" s="67"/>
      <c r="CR48" s="68"/>
      <c r="CS48" s="66" t="s">
        <v>24</v>
      </c>
      <c r="CT48" s="67"/>
      <c r="CU48" s="68"/>
      <c r="CV48" s="67" t="s">
        <v>21</v>
      </c>
      <c r="CW48" s="67"/>
      <c r="CX48" s="67"/>
      <c r="CY48" s="67"/>
      <c r="CZ48" s="69"/>
    </row>
    <row r="49" spans="1:104" ht="10.15" customHeight="1" x14ac:dyDescent="0.2">
      <c r="A49" s="98"/>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70" t="s">
        <v>13</v>
      </c>
      <c r="BZ49" s="71"/>
      <c r="CA49" s="71"/>
      <c r="CB49" s="71"/>
      <c r="CC49" s="71"/>
      <c r="CD49" s="71"/>
      <c r="CE49" s="71"/>
      <c r="CF49" s="71"/>
      <c r="CG49" s="71"/>
      <c r="CH49" s="71"/>
      <c r="CI49" s="71"/>
      <c r="CJ49" s="71"/>
      <c r="CK49" s="71"/>
      <c r="CL49" s="71"/>
      <c r="CM49" s="71"/>
      <c r="CN49" s="71"/>
      <c r="CO49" s="72"/>
      <c r="CP49" s="58" t="s">
        <v>116</v>
      </c>
      <c r="CZ49" s="73"/>
    </row>
    <row r="50" spans="1:104" ht="10.15" customHeight="1" x14ac:dyDescent="0.2">
      <c r="A50" s="98"/>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74"/>
      <c r="CO50" s="75"/>
      <c r="CZ50" s="73"/>
    </row>
    <row r="51" spans="1:104" ht="10.15" customHeight="1" x14ac:dyDescent="0.2">
      <c r="A51" s="98"/>
      <c r="G51" s="59"/>
      <c r="H51" s="59"/>
      <c r="I51" s="59"/>
      <c r="J51" s="59"/>
      <c r="K51" s="59"/>
      <c r="L51" s="59"/>
      <c r="M51" s="59"/>
      <c r="N51" s="59"/>
      <c r="O51" s="59"/>
      <c r="P51" s="59"/>
      <c r="Q51" s="59"/>
      <c r="R51" s="59"/>
      <c r="S51" s="59"/>
      <c r="T51" s="59"/>
      <c r="U51" s="59"/>
      <c r="V51" s="59"/>
      <c r="W51" s="59"/>
      <c r="X51" s="59"/>
      <c r="Y51" s="59"/>
      <c r="Z51" s="59"/>
      <c r="AA51" s="59"/>
      <c r="AB51" s="59"/>
      <c r="AC51" s="213" t="str">
        <f>IF(CI21=0,"filterdiameter",CI21&amp;"""")</f>
        <v>filterdiameter</v>
      </c>
      <c r="AD51" s="213"/>
      <c r="AE51" s="213"/>
      <c r="AF51" s="213"/>
      <c r="AG51" s="213"/>
      <c r="AH51" s="213"/>
      <c r="AI51" s="213"/>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178" t="str">
        <f>+Projectgegevens!N45</f>
        <v>BOFAS</v>
      </c>
      <c r="BZ51" s="179"/>
      <c r="CA51" s="179"/>
      <c r="CB51" s="179"/>
      <c r="CC51" s="179"/>
      <c r="CD51" s="179"/>
      <c r="CE51" s="179"/>
      <c r="CF51" s="179"/>
      <c r="CG51" s="179"/>
      <c r="CH51" s="179"/>
      <c r="CI51" s="179"/>
      <c r="CJ51" s="179"/>
      <c r="CK51" s="179"/>
      <c r="CL51" s="179"/>
      <c r="CM51" s="179"/>
      <c r="CN51" s="179"/>
      <c r="CO51" s="180"/>
      <c r="CP51" s="185">
        <f>+Projectgegevens!AE45</f>
        <v>0</v>
      </c>
      <c r="CQ51" s="186"/>
      <c r="CR51" s="186"/>
      <c r="CS51" s="186"/>
      <c r="CT51" s="186"/>
      <c r="CU51" s="186"/>
      <c r="CV51" s="186"/>
      <c r="CW51" s="186"/>
      <c r="CX51" s="186"/>
      <c r="CY51" s="186"/>
      <c r="CZ51" s="187"/>
    </row>
    <row r="52" spans="1:104" ht="10.15" customHeight="1" x14ac:dyDescent="0.2">
      <c r="A52" s="98"/>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76"/>
      <c r="BZ52" s="77"/>
      <c r="CA52" s="77"/>
      <c r="CB52" s="77"/>
      <c r="CC52" s="77"/>
      <c r="CD52" s="77"/>
      <c r="CE52" s="77"/>
      <c r="CF52" s="77"/>
      <c r="CG52" s="77"/>
      <c r="CH52" s="77"/>
      <c r="CI52" s="77"/>
      <c r="CJ52" s="77"/>
      <c r="CK52" s="77"/>
      <c r="CL52" s="77"/>
      <c r="CM52" s="77"/>
      <c r="CN52" s="77"/>
      <c r="CO52" s="78"/>
      <c r="CP52" s="76"/>
      <c r="CQ52" s="77"/>
      <c r="CR52" s="77"/>
      <c r="CS52" s="77"/>
      <c r="CT52" s="77"/>
      <c r="CU52" s="77"/>
      <c r="CV52" s="77"/>
      <c r="CW52" s="77"/>
      <c r="CX52" s="77"/>
      <c r="CY52" s="77"/>
      <c r="CZ52" s="79"/>
    </row>
    <row r="53" spans="1:104" ht="10.15" customHeight="1" x14ac:dyDescent="0.2">
      <c r="A53" s="98"/>
      <c r="G53" s="59"/>
      <c r="H53" s="59"/>
      <c r="I53" s="59"/>
      <c r="J53" s="59"/>
      <c r="K53" s="59"/>
      <c r="L53" s="59"/>
      <c r="M53" s="59"/>
      <c r="N53" s="59"/>
      <c r="O53" s="59"/>
      <c r="P53" s="59"/>
      <c r="Q53" s="59"/>
      <c r="R53" s="59"/>
      <c r="S53" s="59"/>
      <c r="T53" s="59"/>
      <c r="U53" s="59"/>
      <c r="V53" s="59"/>
      <c r="W53" s="59"/>
      <c r="X53" s="59"/>
      <c r="Y53" s="59"/>
      <c r="Z53" s="59"/>
      <c r="AA53" s="59"/>
      <c r="AB53" s="59"/>
      <c r="AC53" s="59"/>
      <c r="AD53" s="214" t="str">
        <f>IF(CI17=0,"boordiameter",CI17)</f>
        <v>boordiameter</v>
      </c>
      <c r="AE53" s="214"/>
      <c r="AF53" s="214"/>
      <c r="AG53" s="214"/>
      <c r="AH53" s="214"/>
      <c r="AI53" s="214"/>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70" t="s">
        <v>12</v>
      </c>
      <c r="BZ53" s="71"/>
      <c r="CA53" s="71"/>
      <c r="CB53" s="71"/>
      <c r="CC53" s="71"/>
      <c r="CD53" s="71"/>
      <c r="CE53" s="71"/>
      <c r="CF53" s="71"/>
      <c r="CG53" s="71"/>
      <c r="CH53" s="71"/>
      <c r="CI53" s="71"/>
      <c r="CJ53" s="71"/>
      <c r="CK53" s="71"/>
      <c r="CL53" s="71"/>
      <c r="CM53" s="71"/>
      <c r="CN53" s="71"/>
      <c r="CO53" s="72"/>
      <c r="CZ53" s="73"/>
    </row>
    <row r="54" spans="1:104" ht="10.15" customHeight="1" x14ac:dyDescent="0.2">
      <c r="A54" s="98"/>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74"/>
      <c r="CO54" s="75"/>
      <c r="CZ54" s="73"/>
    </row>
    <row r="55" spans="1:104" ht="10.15" customHeight="1" x14ac:dyDescent="0.2">
      <c r="A55" s="98"/>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178">
        <f>+Projectgegevens!N49</f>
        <v>0</v>
      </c>
      <c r="BZ55" s="179"/>
      <c r="CA55" s="179"/>
      <c r="CB55" s="179"/>
      <c r="CC55" s="179"/>
      <c r="CD55" s="179"/>
      <c r="CE55" s="179"/>
      <c r="CF55" s="179"/>
      <c r="CG55" s="179"/>
      <c r="CH55" s="179"/>
      <c r="CI55" s="179"/>
      <c r="CJ55" s="179"/>
      <c r="CK55" s="179"/>
      <c r="CL55" s="179"/>
      <c r="CM55" s="179"/>
      <c r="CN55" s="179"/>
      <c r="CO55" s="180"/>
      <c r="CZ55" s="73"/>
    </row>
    <row r="56" spans="1:104" ht="10.15" customHeight="1" x14ac:dyDescent="0.2">
      <c r="A56" s="98"/>
      <c r="B56" s="58" t="s">
        <v>146</v>
      </c>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76"/>
      <c r="BZ56" s="77"/>
      <c r="CA56" s="77"/>
      <c r="CB56" s="77"/>
      <c r="CC56" s="77"/>
      <c r="CD56" s="77"/>
      <c r="CE56" s="77"/>
      <c r="CF56" s="77"/>
      <c r="CG56" s="77"/>
      <c r="CH56" s="77"/>
      <c r="CI56" s="77"/>
      <c r="CJ56" s="77"/>
      <c r="CK56" s="77"/>
      <c r="CL56" s="77"/>
      <c r="CM56" s="77"/>
      <c r="CN56" s="77"/>
      <c r="CO56" s="78"/>
      <c r="CZ56" s="73"/>
    </row>
    <row r="57" spans="1:104" ht="10.15" customHeight="1" x14ac:dyDescent="0.2">
      <c r="A57" s="98"/>
      <c r="B57" s="58" t="s">
        <v>262</v>
      </c>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70" t="s">
        <v>14</v>
      </c>
      <c r="BZ57" s="71"/>
      <c r="CA57" s="71"/>
      <c r="CB57" s="71"/>
      <c r="CC57" s="71"/>
      <c r="CD57" s="71"/>
      <c r="CE57" s="71"/>
      <c r="CF57" s="71"/>
      <c r="CG57" s="71"/>
      <c r="CH57" s="71"/>
      <c r="CI57" s="71"/>
      <c r="CJ57" s="71"/>
      <c r="CK57" s="71"/>
      <c r="CL57" s="71"/>
      <c r="CM57" s="71"/>
      <c r="CN57" s="71"/>
      <c r="CO57" s="72"/>
      <c r="CZ57" s="73"/>
    </row>
    <row r="58" spans="1:104" ht="10.15" customHeight="1" x14ac:dyDescent="0.2">
      <c r="A58" s="98"/>
      <c r="B58" s="58" t="s">
        <v>263</v>
      </c>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196" t="s">
        <v>242</v>
      </c>
      <c r="BZ58" s="207"/>
      <c r="CA58" s="207"/>
      <c r="CB58" s="207"/>
      <c r="CC58" s="207"/>
      <c r="CD58" s="207"/>
      <c r="CE58" s="207"/>
      <c r="CF58" s="207"/>
      <c r="CG58" s="207"/>
      <c r="CH58" s="207"/>
      <c r="CI58" s="207"/>
      <c r="CJ58" s="207"/>
      <c r="CK58" s="207"/>
      <c r="CL58" s="207"/>
      <c r="CM58" s="207"/>
      <c r="CN58" s="207"/>
      <c r="CO58" s="208"/>
      <c r="CZ58" s="73"/>
    </row>
    <row r="59" spans="1:104" ht="10.15" customHeight="1" x14ac:dyDescent="0.2">
      <c r="A59" s="98"/>
      <c r="B59" s="58" t="s">
        <v>149</v>
      </c>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196"/>
      <c r="BZ59" s="207"/>
      <c r="CA59" s="207"/>
      <c r="CB59" s="207"/>
      <c r="CC59" s="207"/>
      <c r="CD59" s="207"/>
      <c r="CE59" s="207"/>
      <c r="CF59" s="207"/>
      <c r="CG59" s="207"/>
      <c r="CH59" s="207"/>
      <c r="CI59" s="207"/>
      <c r="CJ59" s="207"/>
      <c r="CK59" s="207"/>
      <c r="CL59" s="207"/>
      <c r="CM59" s="207"/>
      <c r="CN59" s="207"/>
      <c r="CO59" s="208"/>
      <c r="CZ59" s="73"/>
    </row>
    <row r="60" spans="1:104" ht="10.15" customHeight="1" x14ac:dyDescent="0.2">
      <c r="A60" s="98"/>
      <c r="B60" s="58" t="s">
        <v>234</v>
      </c>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209"/>
      <c r="BZ60" s="210"/>
      <c r="CA60" s="210"/>
      <c r="CB60" s="210"/>
      <c r="CC60" s="210"/>
      <c r="CD60" s="210"/>
      <c r="CE60" s="210"/>
      <c r="CF60" s="210"/>
      <c r="CG60" s="210"/>
      <c r="CH60" s="210"/>
      <c r="CI60" s="210"/>
      <c r="CJ60" s="210"/>
      <c r="CK60" s="210"/>
      <c r="CL60" s="210"/>
      <c r="CM60" s="210"/>
      <c r="CN60" s="210"/>
      <c r="CO60" s="211"/>
      <c r="CZ60" s="73"/>
    </row>
    <row r="61" spans="1:104" ht="10.15" customHeight="1" x14ac:dyDescent="0.2">
      <c r="A61" s="98"/>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189" t="s">
        <v>15</v>
      </c>
      <c r="BZ61" s="190"/>
      <c r="CA61" s="190"/>
      <c r="CB61" s="191"/>
      <c r="CC61" s="189" t="s">
        <v>16</v>
      </c>
      <c r="CD61" s="190"/>
      <c r="CE61" s="190"/>
      <c r="CF61" s="191"/>
      <c r="CG61" s="189" t="s">
        <v>17</v>
      </c>
      <c r="CH61" s="190"/>
      <c r="CI61" s="190"/>
      <c r="CJ61" s="190"/>
      <c r="CK61" s="191"/>
      <c r="CL61" s="189" t="s">
        <v>18</v>
      </c>
      <c r="CM61" s="190"/>
      <c r="CN61" s="190"/>
      <c r="CO61" s="191"/>
      <c r="CP61" s="189" t="s">
        <v>19</v>
      </c>
      <c r="CQ61" s="190"/>
      <c r="CR61" s="190"/>
      <c r="CS61" s="190"/>
      <c r="CT61" s="191"/>
      <c r="CU61" s="189" t="s">
        <v>20</v>
      </c>
      <c r="CV61" s="190"/>
      <c r="CW61" s="190"/>
      <c r="CX61" s="190"/>
      <c r="CY61" s="190"/>
      <c r="CZ61" s="195"/>
    </row>
    <row r="62" spans="1:104" ht="10.15" customHeight="1" thickBot="1" x14ac:dyDescent="0.25">
      <c r="A62" s="94"/>
      <c r="B62" s="90"/>
      <c r="C62" s="90"/>
      <c r="D62" s="90"/>
      <c r="E62" s="90"/>
      <c r="F62" s="90"/>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96"/>
      <c r="BY62" s="203"/>
      <c r="BZ62" s="204"/>
      <c r="CA62" s="204"/>
      <c r="CB62" s="205"/>
      <c r="CC62" s="203" t="s">
        <v>22</v>
      </c>
      <c r="CD62" s="204"/>
      <c r="CE62" s="204"/>
      <c r="CF62" s="204"/>
      <c r="CG62" s="203"/>
      <c r="CH62" s="204"/>
      <c r="CI62" s="204"/>
      <c r="CJ62" s="204"/>
      <c r="CK62" s="205"/>
      <c r="CL62" s="203"/>
      <c r="CM62" s="204"/>
      <c r="CN62" s="204"/>
      <c r="CO62" s="205"/>
      <c r="CP62" s="203">
        <f>+Projectgegevens!AE56</f>
        <v>0</v>
      </c>
      <c r="CQ62" s="204"/>
      <c r="CR62" s="204"/>
      <c r="CS62" s="204"/>
      <c r="CT62" s="205"/>
      <c r="CU62" s="203" t="s">
        <v>239</v>
      </c>
      <c r="CV62" s="204"/>
      <c r="CW62" s="204"/>
      <c r="CX62" s="204"/>
      <c r="CY62" s="204"/>
      <c r="CZ62" s="206"/>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row r="85" ht="10.15" customHeight="1" x14ac:dyDescent="0.2"/>
    <row r="86" ht="10.15" customHeight="1" x14ac:dyDescent="0.2"/>
    <row r="87" ht="10.15" customHeight="1" x14ac:dyDescent="0.2"/>
    <row r="88" ht="10.15" customHeight="1" x14ac:dyDescent="0.2"/>
    <row r="89" ht="10.15" customHeight="1" x14ac:dyDescent="0.2"/>
    <row r="90" ht="10.15" customHeight="1" x14ac:dyDescent="0.2"/>
  </sheetData>
  <mergeCells count="34">
    <mergeCell ref="W22:W32"/>
    <mergeCell ref="BY62:CB62"/>
    <mergeCell ref="CC62:CF62"/>
    <mergeCell ref="CG62:CK62"/>
    <mergeCell ref="CL62:CO62"/>
    <mergeCell ref="Y20:Y24"/>
    <mergeCell ref="CI21:CK21"/>
    <mergeCell ref="CM22:CO22"/>
    <mergeCell ref="Y35:Y39"/>
    <mergeCell ref="AD53:AI53"/>
    <mergeCell ref="BY55:CO55"/>
    <mergeCell ref="AC51:AI51"/>
    <mergeCell ref="Y40:Y48"/>
    <mergeCell ref="CM23:CO23"/>
    <mergeCell ref="CM24:CO24"/>
    <mergeCell ref="Y26:Y34"/>
    <mergeCell ref="CU62:CZ62"/>
    <mergeCell ref="BY61:CB61"/>
    <mergeCell ref="CC61:CF61"/>
    <mergeCell ref="CG61:CK61"/>
    <mergeCell ref="CL61:CO61"/>
    <mergeCell ref="CP61:CT61"/>
    <mergeCell ref="CP62:CT62"/>
    <mergeCell ref="CV47:CZ47"/>
    <mergeCell ref="BY58:CO60"/>
    <mergeCell ref="CU61:CZ61"/>
    <mergeCell ref="BY51:CO51"/>
    <mergeCell ref="CP51:CZ51"/>
    <mergeCell ref="CI18:CK18"/>
    <mergeCell ref="Y11:Y12"/>
    <mergeCell ref="AT12:BE13"/>
    <mergeCell ref="AO14:AO15"/>
    <mergeCell ref="CK14:CM14"/>
    <mergeCell ref="CI17:CK17"/>
  </mergeCells>
  <dataValidations count="3">
    <dataValidation type="list" allowBlank="1" showInputMessage="1" showErrorMessage="1" sqref="CK14:CM14" xr:uid="{00000000-0002-0000-0A00-000000000000}">
      <formula1>$DH$31:$DH$39</formula1>
    </dataValidation>
    <dataValidation type="list" allowBlank="1" showInputMessage="1" showErrorMessage="1" sqref="CI17:CK17" xr:uid="{00000000-0002-0000-0A00-000001000000}">
      <formula1>$DH$5:$DH$10</formula1>
    </dataValidation>
    <dataValidation type="list" allowBlank="1" showInputMessage="1" showErrorMessage="1" sqref="CI21:CK21" xr:uid="{00000000-0002-0000-0A00-000002000000}">
      <formula1>$DH$20:$DH$25</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oddHeader>&amp;C&amp;"Trebuchet MS,Standaard"&amp;F</oddHeader>
    <oddFooter>&amp;L&amp;"Trebuchet MS,Standaard"Printdatum: &amp;D&amp;R&amp;"Trebuchet MS,Standaard"&amp;P/&amp;N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U71"/>
  <sheetViews>
    <sheetView topLeftCell="B1" zoomScaleNormal="100" workbookViewId="0">
      <selection activeCell="DL32" sqref="DL32:DO32"/>
    </sheetView>
  </sheetViews>
  <sheetFormatPr defaultColWidth="0" defaultRowHeight="13.5" x14ac:dyDescent="0.2"/>
  <cols>
    <col min="1" max="133" width="1.7109375" style="58" customWidth="1"/>
    <col min="134" max="138" width="8.85546875" style="58" hidden="1" customWidth="1"/>
    <col min="139" max="151" width="9.140625" style="58" hidden="1" customWidth="1"/>
    <col min="152" max="16384" width="8.85546875" style="58" hidden="1"/>
  </cols>
  <sheetData>
    <row r="1" spans="1:135" ht="10.15" customHeight="1" x14ac:dyDescent="0.2">
      <c r="A1" s="80"/>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91"/>
    </row>
    <row r="2" spans="1:135" ht="10.15" customHeight="1" x14ac:dyDescent="0.2">
      <c r="A2" s="84"/>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92"/>
    </row>
    <row r="3" spans="1:135" ht="10.15" customHeight="1" x14ac:dyDescent="0.2">
      <c r="A3" s="84"/>
      <c r="B3" s="59"/>
      <c r="C3" s="59"/>
      <c r="D3" s="59"/>
      <c r="E3" s="59"/>
      <c r="F3" s="59"/>
      <c r="G3" s="59"/>
      <c r="H3" s="59"/>
      <c r="I3" s="59"/>
      <c r="J3" s="59"/>
      <c r="K3" s="59"/>
      <c r="L3" s="61"/>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92"/>
      <c r="ED3" s="58" t="s">
        <v>42</v>
      </c>
    </row>
    <row r="4" spans="1:135" ht="10.15" customHeight="1" x14ac:dyDescent="0.2">
      <c r="A4" s="8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92"/>
      <c r="ED4" s="58" t="s">
        <v>43</v>
      </c>
      <c r="EE4" s="58">
        <v>20</v>
      </c>
    </row>
    <row r="5" spans="1:135" ht="10.15" customHeight="1" x14ac:dyDescent="0.2">
      <c r="A5" s="84"/>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92"/>
      <c r="ED5" s="58" t="s">
        <v>44</v>
      </c>
      <c r="EE5" s="58">
        <v>25</v>
      </c>
    </row>
    <row r="6" spans="1:135" ht="10.15" customHeight="1" x14ac:dyDescent="0.2">
      <c r="A6" s="84"/>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92"/>
      <c r="ED6" s="58" t="s">
        <v>45</v>
      </c>
      <c r="EE6" s="58">
        <v>32</v>
      </c>
    </row>
    <row r="7" spans="1:135" ht="10.15" customHeight="1" x14ac:dyDescent="0.2">
      <c r="A7" s="8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92"/>
      <c r="ED7" s="58" t="s">
        <v>200</v>
      </c>
      <c r="EE7" s="58">
        <v>40</v>
      </c>
    </row>
    <row r="8" spans="1:135" ht="10.15" customHeight="1" x14ac:dyDescent="0.2">
      <c r="A8" s="84"/>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99"/>
      <c r="AN8" s="57"/>
      <c r="AO8" s="57"/>
      <c r="AP8" s="57"/>
      <c r="AQ8" s="57"/>
      <c r="AR8" s="57"/>
      <c r="AS8" s="57"/>
      <c r="AT8" s="57"/>
      <c r="AU8" s="57"/>
      <c r="AV8" s="57"/>
      <c r="AW8" s="57"/>
      <c r="AX8" s="57"/>
      <c r="AY8" s="57"/>
      <c r="AZ8" s="100"/>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92"/>
      <c r="ED8" s="58" t="s">
        <v>46</v>
      </c>
      <c r="EE8" s="58">
        <v>50</v>
      </c>
    </row>
    <row r="9" spans="1:135" ht="10.15" customHeight="1" x14ac:dyDescent="0.2">
      <c r="A9" s="84"/>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7"/>
      <c r="AN9" s="57"/>
      <c r="AO9" s="57"/>
      <c r="AP9" s="57"/>
      <c r="AQ9" s="57"/>
      <c r="AR9" s="57"/>
      <c r="AS9" s="57"/>
      <c r="AT9" s="57"/>
      <c r="AU9" s="57"/>
      <c r="AV9" s="57"/>
      <c r="AW9" s="57"/>
      <c r="AX9" s="57"/>
      <c r="AY9" s="57"/>
      <c r="AZ9" s="100"/>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92"/>
      <c r="ED9" s="58" t="s">
        <v>47</v>
      </c>
      <c r="EE9" s="58">
        <v>63</v>
      </c>
    </row>
    <row r="10" spans="1:135" ht="10.15" customHeight="1" x14ac:dyDescent="0.2">
      <c r="A10" s="84"/>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92"/>
      <c r="ED10" s="58" t="s">
        <v>248</v>
      </c>
      <c r="EE10" s="58">
        <v>75</v>
      </c>
    </row>
    <row r="11" spans="1:135" ht="10.15" customHeight="1" x14ac:dyDescent="0.2">
      <c r="A11" s="84"/>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92"/>
      <c r="ED11" s="58" t="s">
        <v>48</v>
      </c>
      <c r="EE11" s="58">
        <v>90</v>
      </c>
    </row>
    <row r="12" spans="1:135" ht="10.15" customHeight="1" x14ac:dyDescent="0.2">
      <c r="A12" s="84"/>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92"/>
      <c r="ED12" s="58" t="s">
        <v>49</v>
      </c>
      <c r="EE12" s="58">
        <v>110</v>
      </c>
    </row>
    <row r="13" spans="1:135" ht="10.15" customHeight="1" x14ac:dyDescent="0.2">
      <c r="A13" s="84"/>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6"/>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92"/>
      <c r="ED13" s="58" t="s">
        <v>50</v>
      </c>
    </row>
    <row r="14" spans="1:135" ht="10.15" customHeight="1" x14ac:dyDescent="0.2">
      <c r="A14" s="84"/>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92"/>
      <c r="ED14" s="58" t="s">
        <v>78</v>
      </c>
    </row>
    <row r="15" spans="1:135" ht="10.15" customHeight="1" x14ac:dyDescent="0.2">
      <c r="A15" s="8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92"/>
      <c r="ED15" s="58" t="s">
        <v>79</v>
      </c>
    </row>
    <row r="16" spans="1:135" ht="10.15" customHeight="1" x14ac:dyDescent="0.2">
      <c r="A16" s="8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92"/>
      <c r="ED16" s="58" t="s">
        <v>80</v>
      </c>
    </row>
    <row r="17" spans="1:134" ht="10.15" customHeight="1" x14ac:dyDescent="0.2">
      <c r="A17" s="84"/>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t="s">
        <v>75</v>
      </c>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92"/>
      <c r="ED17" s="58" t="s">
        <v>202</v>
      </c>
    </row>
    <row r="18" spans="1:134" ht="10.15" customHeight="1" x14ac:dyDescent="0.2">
      <c r="A18" s="8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92"/>
      <c r="ED18" s="58" t="s">
        <v>81</v>
      </c>
    </row>
    <row r="19" spans="1:134" ht="10.15" customHeight="1" x14ac:dyDescent="0.2">
      <c r="A19" s="84"/>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92"/>
      <c r="ED19" s="58" t="s">
        <v>82</v>
      </c>
    </row>
    <row r="20" spans="1:134" ht="10.15" customHeight="1" x14ac:dyDescent="0.2">
      <c r="A20" s="84"/>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92"/>
      <c r="ED20" s="58" t="s">
        <v>55</v>
      </c>
    </row>
    <row r="21" spans="1:134" ht="10.15" customHeight="1" x14ac:dyDescent="0.2">
      <c r="A21" s="84"/>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92"/>
      <c r="ED21" s="58" t="s">
        <v>56</v>
      </c>
    </row>
    <row r="22" spans="1:134" ht="10.15" customHeight="1" x14ac:dyDescent="0.2">
      <c r="A22" s="84"/>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92"/>
      <c r="ED22" s="58" t="s">
        <v>51</v>
      </c>
    </row>
    <row r="23" spans="1:134" ht="10.15" customHeight="1" x14ac:dyDescent="0.2">
      <c r="A23" s="84"/>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92"/>
      <c r="ED23" s="58" t="s">
        <v>52</v>
      </c>
    </row>
    <row r="24" spans="1:134" ht="10.15" customHeight="1" x14ac:dyDescent="0.2">
      <c r="A24" s="84"/>
      <c r="B24" s="59"/>
      <c r="C24" s="59"/>
      <c r="D24" s="59"/>
      <c r="E24" s="59"/>
      <c r="F24" s="59"/>
      <c r="G24" s="59"/>
      <c r="H24" s="59"/>
      <c r="I24" s="59"/>
      <c r="J24" s="59"/>
      <c r="K24" s="61"/>
      <c r="L24" s="59"/>
      <c r="M24" s="59"/>
      <c r="N24" s="59"/>
      <c r="O24" s="59"/>
      <c r="P24" s="59"/>
      <c r="Q24" s="59"/>
      <c r="R24" s="59"/>
      <c r="S24" s="59"/>
      <c r="T24" s="59"/>
      <c r="U24" s="59"/>
      <c r="V24" s="59"/>
      <c r="W24" s="59"/>
      <c r="X24" s="59"/>
      <c r="Y24" s="59"/>
      <c r="Z24" s="59"/>
      <c r="AA24" s="59"/>
      <c r="AB24" s="101"/>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92"/>
      <c r="ED24" s="58" t="s">
        <v>53</v>
      </c>
    </row>
    <row r="25" spans="1:134" ht="10.15" customHeight="1" x14ac:dyDescent="0.2">
      <c r="A25" s="84"/>
      <c r="B25" s="59"/>
      <c r="C25" s="59"/>
      <c r="D25" s="59"/>
      <c r="E25" s="59"/>
      <c r="F25" s="59"/>
      <c r="G25" s="59"/>
      <c r="H25" s="59"/>
      <c r="I25" s="59"/>
      <c r="J25" s="59"/>
      <c r="K25" s="59"/>
      <c r="L25" s="59"/>
      <c r="M25" s="59"/>
      <c r="N25" s="59"/>
      <c r="O25" s="59"/>
      <c r="P25" s="59"/>
      <c r="Q25" s="59"/>
      <c r="R25" s="59"/>
      <c r="S25" s="59"/>
      <c r="T25" s="59"/>
      <c r="U25" s="59"/>
      <c r="V25" s="59"/>
      <c r="W25" s="59"/>
      <c r="X25" s="102"/>
      <c r="Y25" s="59"/>
      <c r="Z25" s="59"/>
      <c r="AA25" s="59"/>
      <c r="AB25" s="103"/>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92"/>
      <c r="ED25" s="58" t="s">
        <v>201</v>
      </c>
    </row>
    <row r="26" spans="1:134" ht="10.15" customHeight="1" x14ac:dyDescent="0.2">
      <c r="A26" s="84"/>
      <c r="B26" s="59"/>
      <c r="C26" s="59"/>
      <c r="D26" s="59"/>
      <c r="E26" s="59"/>
      <c r="F26" s="59"/>
      <c r="G26" s="59"/>
      <c r="H26" s="59"/>
      <c r="I26" s="59"/>
      <c r="J26" s="59"/>
      <c r="K26" s="59"/>
      <c r="L26" s="59"/>
      <c r="M26" s="59"/>
      <c r="N26" s="59"/>
      <c r="O26" s="59"/>
      <c r="P26" s="59"/>
      <c r="Q26" s="59"/>
      <c r="R26" s="59"/>
      <c r="S26" s="59"/>
      <c r="T26" s="59"/>
      <c r="U26" s="59"/>
      <c r="V26" s="59"/>
      <c r="W26" s="59"/>
      <c r="X26" s="57"/>
      <c r="Y26" s="59"/>
      <c r="Z26" s="59"/>
      <c r="AA26" s="59"/>
      <c r="AB26" s="103"/>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92"/>
      <c r="ED26" s="58" t="s">
        <v>71</v>
      </c>
    </row>
    <row r="27" spans="1:134" ht="10.15" customHeight="1" x14ac:dyDescent="0.2">
      <c r="A27" s="84"/>
      <c r="B27" s="59"/>
      <c r="C27" s="59"/>
      <c r="D27" s="59"/>
      <c r="E27" s="59"/>
      <c r="F27" s="59"/>
      <c r="G27" s="59"/>
      <c r="H27" s="59"/>
      <c r="I27" s="59"/>
      <c r="J27" s="59"/>
      <c r="K27" s="59"/>
      <c r="L27" s="59"/>
      <c r="M27" s="59"/>
      <c r="N27" s="59"/>
      <c r="O27" s="59"/>
      <c r="P27" s="59"/>
      <c r="Q27" s="59"/>
      <c r="R27" s="59"/>
      <c r="S27" s="59"/>
      <c r="T27" s="59"/>
      <c r="U27" s="59"/>
      <c r="V27" s="59"/>
      <c r="W27" s="59"/>
      <c r="X27" s="57"/>
      <c r="Y27" s="59"/>
      <c r="Z27" s="59"/>
      <c r="AA27" s="59"/>
      <c r="AB27" s="103"/>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92"/>
      <c r="ED27" s="58" t="s">
        <v>54</v>
      </c>
    </row>
    <row r="28" spans="1:134" ht="10.15" customHeight="1" x14ac:dyDescent="0.2">
      <c r="A28" s="84"/>
      <c r="B28" s="59"/>
      <c r="C28" s="59"/>
      <c r="D28" s="59"/>
      <c r="E28" s="59"/>
      <c r="F28" s="59"/>
      <c r="G28" s="59"/>
      <c r="H28" s="59"/>
      <c r="I28" s="59"/>
      <c r="J28" s="59"/>
      <c r="K28" s="59"/>
      <c r="L28" s="59"/>
      <c r="M28" s="59"/>
      <c r="N28" s="59"/>
      <c r="O28" s="59"/>
      <c r="P28" s="59"/>
      <c r="Q28" s="59"/>
      <c r="R28" s="59"/>
      <c r="S28" s="59"/>
      <c r="T28" s="59"/>
      <c r="U28" s="59"/>
      <c r="V28" s="59"/>
      <c r="W28" s="59"/>
      <c r="X28" s="57"/>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92"/>
      <c r="ED28" s="58" t="s">
        <v>57</v>
      </c>
    </row>
    <row r="29" spans="1:134" ht="10.15" customHeight="1" x14ac:dyDescent="0.2">
      <c r="A29" s="84"/>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104"/>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DZ29" s="105"/>
      <c r="EA29" s="106"/>
      <c r="ED29" s="58" t="s">
        <v>51</v>
      </c>
    </row>
    <row r="30" spans="1:134" ht="10.15" customHeight="1" x14ac:dyDescent="0.2">
      <c r="A30" s="84"/>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74"/>
      <c r="DA30" s="107" t="s">
        <v>25</v>
      </c>
      <c r="EA30" s="73"/>
      <c r="ED30" s="58" t="s">
        <v>52</v>
      </c>
    </row>
    <row r="31" spans="1:134" ht="10.15" customHeight="1" x14ac:dyDescent="0.2">
      <c r="A31" s="84"/>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74"/>
      <c r="EA31" s="73"/>
      <c r="ED31" s="58" t="s">
        <v>53</v>
      </c>
    </row>
    <row r="32" spans="1:134" ht="10.15" customHeight="1" x14ac:dyDescent="0.2">
      <c r="A32" s="84"/>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74"/>
      <c r="DA32" s="58" t="s">
        <v>9</v>
      </c>
      <c r="DC32" s="58" t="s">
        <v>208</v>
      </c>
      <c r="DL32" s="184"/>
      <c r="DM32" s="184"/>
      <c r="DN32" s="184"/>
      <c r="DO32" s="217"/>
      <c r="EA32" s="73"/>
      <c r="ED32" s="58" t="s">
        <v>201</v>
      </c>
    </row>
    <row r="33" spans="1:134" ht="10.15" customHeight="1" x14ac:dyDescent="0.2">
      <c r="A33" s="84"/>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74"/>
      <c r="DC33" s="58" t="s">
        <v>74</v>
      </c>
      <c r="DL33" s="218"/>
      <c r="DM33" s="218"/>
      <c r="DN33" s="218"/>
      <c r="DO33" s="218"/>
      <c r="EA33" s="73"/>
      <c r="ED33" s="58" t="s">
        <v>71</v>
      </c>
    </row>
    <row r="34" spans="1:134" ht="10.15" customHeight="1" x14ac:dyDescent="0.2">
      <c r="A34" s="84"/>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74"/>
      <c r="EA34" s="73"/>
      <c r="ED34" s="58" t="s">
        <v>54</v>
      </c>
    </row>
    <row r="35" spans="1:134" ht="10.15" customHeight="1" x14ac:dyDescent="0.2">
      <c r="A35" s="84"/>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74"/>
      <c r="DA35" s="58" t="s">
        <v>30</v>
      </c>
      <c r="DC35" s="58" t="str">
        <f>IF(DL32=ED4,"Kogelkraan   "&amp;ED22,IF(DL32=ED5,"Kogelkraan   "&amp;ED23,IF(DL32=ED6,"Kogelkraan   "&amp;ED24,IF(DL32=ED7,"Kogelkraan   "&amp;ED25,IF(DL32=ED8,"Kogelkraan   "&amp;ED26,IF(DL32=ED9,"Kogelkraan   "&amp;ED27,IF(DL32=ED11,"Schuifafsluiter   "&amp;ED35,IF(DL32=ED12,"Schuifafsluiter   "&amp;ED36,"Kogelkraan als dia&lt;=63mm/schuifafsluiter als dia&gt;63mm"))))))))</f>
        <v>Kogelkraan als dia&lt;=63mm/schuifafsluiter als dia&gt;63mm</v>
      </c>
      <c r="EA35" s="73"/>
      <c r="ED35" s="58" t="s">
        <v>58</v>
      </c>
    </row>
    <row r="36" spans="1:134" ht="10.15" customHeight="1" x14ac:dyDescent="0.2">
      <c r="A36" s="84"/>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74"/>
      <c r="DA36" s="58" t="s">
        <v>31</v>
      </c>
      <c r="DC36" s="58" t="s">
        <v>210</v>
      </c>
      <c r="DT36" s="184"/>
      <c r="DU36" s="217"/>
      <c r="DV36" s="217"/>
      <c r="DW36" s="217"/>
      <c r="EA36" s="73"/>
      <c r="ED36" s="58" t="s">
        <v>59</v>
      </c>
    </row>
    <row r="37" spans="1:134" ht="10.15" customHeight="1" x14ac:dyDescent="0.2">
      <c r="A37" s="84"/>
      <c r="B37" s="59"/>
      <c r="C37" s="59"/>
      <c r="D37" s="59"/>
      <c r="E37" s="59"/>
      <c r="F37" s="59"/>
      <c r="G37" s="59"/>
      <c r="H37" s="57"/>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74"/>
      <c r="DA37" s="58" t="s">
        <v>32</v>
      </c>
      <c r="DC37" s="58" t="s">
        <v>41</v>
      </c>
      <c r="DH37" s="58" t="str">
        <f>IF(DL32=ED4,ED29,IF(DL32=ED5,ED30,IF(DL32=ED6,ED31,IF(DL32=ED7,ED32,IF(DL32=ED8,ED33,IF(DL32=ED9,ED34,IF(DL32=ED11,ED35,IF(DL32=ED12,ED36,""))))))))</f>
        <v/>
      </c>
      <c r="EA37" s="73"/>
      <c r="ED37" s="58" t="s">
        <v>60</v>
      </c>
    </row>
    <row r="38" spans="1:134" ht="10.15" customHeight="1" x14ac:dyDescent="0.2">
      <c r="A38" s="84"/>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7"/>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74"/>
      <c r="DA38" s="58" t="s">
        <v>33</v>
      </c>
      <c r="DC38" s="58" t="s">
        <v>208</v>
      </c>
      <c r="DK38" s="184"/>
      <c r="DL38" s="184"/>
      <c r="DM38" s="184"/>
      <c r="DN38" s="217"/>
      <c r="EA38" s="73"/>
      <c r="ED38" s="58" t="s">
        <v>61</v>
      </c>
    </row>
    <row r="39" spans="1:134" ht="10.15" customHeight="1" x14ac:dyDescent="0.2">
      <c r="A39" s="84"/>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74"/>
      <c r="DC39" s="58" t="s">
        <v>255</v>
      </c>
      <c r="DQ39" s="218"/>
      <c r="DR39" s="218"/>
      <c r="DS39" s="218"/>
      <c r="DT39" s="218"/>
      <c r="EA39" s="73"/>
      <c r="ED39" s="58" t="s">
        <v>62</v>
      </c>
    </row>
    <row r="40" spans="1:134" ht="10.15" customHeight="1" x14ac:dyDescent="0.2">
      <c r="A40" s="84"/>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74"/>
      <c r="DA40" s="58" t="s">
        <v>83</v>
      </c>
      <c r="DC40" s="58" t="s">
        <v>40</v>
      </c>
      <c r="DG40" s="184"/>
      <c r="DH40" s="217"/>
      <c r="DI40" s="217"/>
      <c r="DJ40" s="217"/>
      <c r="EA40" s="73"/>
      <c r="ED40" s="58" t="s">
        <v>63</v>
      </c>
    </row>
    <row r="41" spans="1:134" ht="10.15" customHeight="1" x14ac:dyDescent="0.2">
      <c r="A41" s="84"/>
      <c r="B41" s="59"/>
      <c r="C41" s="59"/>
      <c r="D41" s="59"/>
      <c r="E41" s="59"/>
      <c r="F41" s="59"/>
      <c r="G41" s="59"/>
      <c r="H41" s="59"/>
      <c r="I41" s="59"/>
      <c r="J41" s="59"/>
      <c r="K41" s="59"/>
      <c r="L41" s="59"/>
      <c r="M41" s="59"/>
      <c r="N41" s="59"/>
      <c r="O41" s="59"/>
      <c r="P41" s="59"/>
      <c r="Q41" s="59"/>
      <c r="R41" s="59"/>
      <c r="S41" s="59"/>
      <c r="T41" s="59"/>
      <c r="U41" s="59"/>
      <c r="V41" s="59"/>
      <c r="W41" s="59"/>
      <c r="X41" s="59"/>
      <c r="Y41" s="59"/>
      <c r="Z41" s="101"/>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74"/>
      <c r="DA41" s="58" t="s">
        <v>86</v>
      </c>
      <c r="DC41" s="58" t="s">
        <v>41</v>
      </c>
      <c r="DH41" s="58" t="str">
        <f>IF(DK38=ED4,ED29,IF(DK38=ED5,ED30,IF(DK38=ED6,ED31,IF(DK38=ED7,ED32,IF(DK38=ED8,ED33,IF(DK38=ED9,ED34,IF(DK38=ED11,ED35,IF(DK38=ED12,ED36,""))))))))</f>
        <v/>
      </c>
      <c r="EA41" s="73"/>
      <c r="ED41" s="58" t="s">
        <v>64</v>
      </c>
    </row>
    <row r="42" spans="1:134" ht="10.15" customHeight="1" x14ac:dyDescent="0.2">
      <c r="A42" s="84"/>
      <c r="B42" s="59"/>
      <c r="C42" s="59"/>
      <c r="D42" s="59"/>
      <c r="E42" s="59"/>
      <c r="F42" s="59"/>
      <c r="G42" s="59"/>
      <c r="H42" s="59"/>
      <c r="I42" s="59"/>
      <c r="J42" s="59"/>
      <c r="K42" s="59"/>
      <c r="L42" s="59"/>
      <c r="M42" s="59"/>
      <c r="N42" s="59"/>
      <c r="O42" s="59"/>
      <c r="P42" s="59"/>
      <c r="Q42" s="59"/>
      <c r="R42" s="59"/>
      <c r="S42" s="59"/>
      <c r="T42" s="59"/>
      <c r="U42" s="59"/>
      <c r="V42" s="59"/>
      <c r="W42" s="59"/>
      <c r="X42" s="59"/>
      <c r="Y42" s="59"/>
      <c r="Z42" s="103"/>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74"/>
      <c r="DA42" s="58" t="s">
        <v>94</v>
      </c>
      <c r="DC42" s="58" t="s">
        <v>110</v>
      </c>
      <c r="EA42" s="73"/>
      <c r="ED42" s="58" t="s">
        <v>65</v>
      </c>
    </row>
    <row r="43" spans="1:134" ht="10.15" customHeight="1" x14ac:dyDescent="0.2">
      <c r="A43" s="84"/>
      <c r="B43" s="59"/>
      <c r="C43" s="59"/>
      <c r="D43" s="59"/>
      <c r="E43" s="59"/>
      <c r="F43" s="59"/>
      <c r="G43" s="59"/>
      <c r="H43" s="59"/>
      <c r="I43" s="59"/>
      <c r="J43" s="59"/>
      <c r="K43" s="59"/>
      <c r="L43" s="59"/>
      <c r="M43" s="59"/>
      <c r="N43" s="59"/>
      <c r="O43" s="59"/>
      <c r="P43" s="59"/>
      <c r="Q43" s="59"/>
      <c r="R43" s="59"/>
      <c r="S43" s="59"/>
      <c r="T43" s="59"/>
      <c r="U43" s="59"/>
      <c r="V43" s="59"/>
      <c r="W43" s="59"/>
      <c r="X43" s="59"/>
      <c r="Y43" s="59"/>
      <c r="Z43" s="103"/>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74"/>
      <c r="DA43" s="58" t="s">
        <v>108</v>
      </c>
      <c r="DC43" s="58" t="s">
        <v>109</v>
      </c>
      <c r="EA43" s="73"/>
      <c r="ED43" s="58" t="s">
        <v>66</v>
      </c>
    </row>
    <row r="44" spans="1:134" ht="10.15" customHeight="1" x14ac:dyDescent="0.2">
      <c r="A44" s="84"/>
      <c r="B44" s="59"/>
      <c r="C44" s="59"/>
      <c r="D44" s="59"/>
      <c r="E44" s="59"/>
      <c r="F44" s="59"/>
      <c r="G44" s="59"/>
      <c r="H44" s="59"/>
      <c r="I44" s="59"/>
      <c r="J44" s="59"/>
      <c r="K44" s="59"/>
      <c r="L44" s="59"/>
      <c r="M44" s="59"/>
      <c r="N44" s="59"/>
      <c r="O44" s="59"/>
      <c r="P44" s="59"/>
      <c r="Q44" s="59"/>
      <c r="R44" s="59"/>
      <c r="S44" s="59"/>
      <c r="T44" s="59"/>
      <c r="U44" s="59"/>
      <c r="V44" s="59"/>
      <c r="W44" s="59"/>
      <c r="X44" s="59"/>
      <c r="Y44" s="59"/>
      <c r="Z44" s="103"/>
      <c r="AA44" s="59"/>
      <c r="AB44" s="59"/>
      <c r="AC44" s="59"/>
      <c r="AD44" s="59"/>
      <c r="AE44" s="59"/>
      <c r="AF44" s="59"/>
      <c r="AG44" s="59"/>
      <c r="AH44" s="59"/>
      <c r="AI44" s="59"/>
      <c r="AJ44" s="59"/>
      <c r="AK44" s="59"/>
      <c r="AL44" s="59"/>
      <c r="AM44" s="59"/>
      <c r="AN44" s="59"/>
      <c r="AO44" s="59"/>
      <c r="AP44" s="59"/>
      <c r="AQ44" s="59"/>
      <c r="AR44" s="59"/>
      <c r="AS44" s="59"/>
      <c r="AT44" s="59"/>
      <c r="AU44" s="59"/>
      <c r="AV44" s="85"/>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74"/>
      <c r="EA44" s="73"/>
      <c r="ED44" s="58" t="s">
        <v>203</v>
      </c>
    </row>
    <row r="45" spans="1:134" ht="10.15" customHeight="1" x14ac:dyDescent="0.2">
      <c r="A45" s="84"/>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85"/>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74"/>
      <c r="DA45" s="58" t="s">
        <v>256</v>
      </c>
      <c r="EA45" s="73"/>
      <c r="ED45" s="58" t="s">
        <v>67</v>
      </c>
    </row>
    <row r="46" spans="1:134" ht="10.15" customHeight="1" x14ac:dyDescent="0.2">
      <c r="A46" s="84"/>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74"/>
      <c r="DC46" s="58" t="s">
        <v>257</v>
      </c>
      <c r="EA46" s="73"/>
      <c r="ED46" s="58" t="s">
        <v>68</v>
      </c>
    </row>
    <row r="47" spans="1:134" ht="10.15" customHeight="1" x14ac:dyDescent="0.2">
      <c r="A47" s="84"/>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85"/>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74"/>
      <c r="DC47" s="58" t="s">
        <v>258</v>
      </c>
      <c r="EA47" s="73"/>
      <c r="ED47" s="58" t="s">
        <v>69</v>
      </c>
    </row>
    <row r="48" spans="1:134" ht="10.15" customHeight="1" x14ac:dyDescent="0.2">
      <c r="A48" s="84"/>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85"/>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74"/>
      <c r="EA48" s="73"/>
      <c r="ED48" s="58" t="s">
        <v>70</v>
      </c>
    </row>
    <row r="49" spans="1:134" ht="10.15" customHeight="1" x14ac:dyDescent="0.2">
      <c r="A49" s="84"/>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74"/>
      <c r="EA49" s="73"/>
    </row>
    <row r="50" spans="1:134" ht="10.15" customHeight="1" x14ac:dyDescent="0.2">
      <c r="A50" s="84"/>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74"/>
      <c r="EA50" s="73"/>
    </row>
    <row r="51" spans="1:134" ht="10.15" customHeight="1" x14ac:dyDescent="0.2">
      <c r="A51" s="8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74"/>
      <c r="EA51" s="73"/>
      <c r="ED51" s="58">
        <v>1</v>
      </c>
    </row>
    <row r="52" spans="1:134" ht="10.15" customHeight="1" x14ac:dyDescent="0.2">
      <c r="A52" s="8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108"/>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74"/>
      <c r="EA52" s="73"/>
      <c r="ED52" s="58">
        <v>2</v>
      </c>
    </row>
    <row r="53" spans="1:134" ht="10.15" customHeight="1" x14ac:dyDescent="0.2">
      <c r="A53" s="8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108"/>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76"/>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9"/>
      <c r="ED53" s="58">
        <v>3</v>
      </c>
    </row>
    <row r="54" spans="1:134" ht="10.15" customHeight="1" x14ac:dyDescent="0.2">
      <c r="A54" s="8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63" t="s">
        <v>26</v>
      </c>
      <c r="DA54" s="64"/>
      <c r="DB54" s="64"/>
      <c r="DC54" s="64"/>
      <c r="DD54" s="64"/>
      <c r="DE54" s="64"/>
      <c r="DF54" s="64"/>
      <c r="DG54" s="64"/>
      <c r="DH54" s="64"/>
      <c r="DI54" s="64"/>
      <c r="DJ54" s="64"/>
      <c r="DK54" s="64"/>
      <c r="DL54" s="64"/>
      <c r="DM54" s="64"/>
      <c r="DN54" s="64"/>
      <c r="DO54" s="64"/>
      <c r="DP54" s="64"/>
      <c r="DQ54" s="63"/>
      <c r="DR54" s="64"/>
      <c r="DS54" s="65"/>
      <c r="DT54" s="63"/>
      <c r="DU54" s="64"/>
      <c r="DV54" s="65"/>
      <c r="DW54" s="192"/>
      <c r="DX54" s="193"/>
      <c r="DY54" s="193"/>
      <c r="DZ54" s="193"/>
      <c r="EA54" s="194"/>
      <c r="ED54" s="58">
        <v>4</v>
      </c>
    </row>
    <row r="55" spans="1:134" ht="10.15" customHeight="1" x14ac:dyDescent="0.2">
      <c r="A55" s="8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63"/>
      <c r="DA55" s="64"/>
      <c r="DB55" s="64"/>
      <c r="DC55" s="64"/>
      <c r="DD55" s="64"/>
      <c r="DE55" s="64"/>
      <c r="DF55" s="64"/>
      <c r="DG55" s="64"/>
      <c r="DH55" s="64"/>
      <c r="DI55" s="64"/>
      <c r="DJ55" s="64"/>
      <c r="DK55" s="64"/>
      <c r="DL55" s="64"/>
      <c r="DM55" s="64"/>
      <c r="DN55" s="64"/>
      <c r="DO55" s="64"/>
      <c r="DP55" s="64"/>
      <c r="DQ55" s="66" t="s">
        <v>23</v>
      </c>
      <c r="DR55" s="67"/>
      <c r="DS55" s="68"/>
      <c r="DT55" s="66" t="s">
        <v>24</v>
      </c>
      <c r="DU55" s="67"/>
      <c r="DV55" s="68"/>
      <c r="DW55" s="67" t="s">
        <v>21</v>
      </c>
      <c r="DX55" s="67"/>
      <c r="DY55" s="67"/>
      <c r="DZ55" s="67"/>
      <c r="EA55" s="69"/>
      <c r="ED55" s="58">
        <v>5</v>
      </c>
    </row>
    <row r="56" spans="1:134" ht="10.15" customHeight="1" x14ac:dyDescent="0.2">
      <c r="A56" s="8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70" t="s">
        <v>13</v>
      </c>
      <c r="DA56" s="71"/>
      <c r="DB56" s="71"/>
      <c r="DC56" s="71"/>
      <c r="DD56" s="71"/>
      <c r="DE56" s="71"/>
      <c r="DF56" s="71"/>
      <c r="DG56" s="71"/>
      <c r="DH56" s="71"/>
      <c r="DI56" s="71"/>
      <c r="DJ56" s="71"/>
      <c r="DK56" s="71"/>
      <c r="DL56" s="71"/>
      <c r="DM56" s="71"/>
      <c r="DN56" s="71"/>
      <c r="DO56" s="71"/>
      <c r="DP56" s="72"/>
      <c r="DQ56" s="58" t="s">
        <v>116</v>
      </c>
      <c r="EA56" s="73"/>
      <c r="ED56" s="58">
        <v>6</v>
      </c>
    </row>
    <row r="57" spans="1:134" ht="10.15" customHeight="1" x14ac:dyDescent="0.2">
      <c r="A57" s="84"/>
      <c r="B57" s="59"/>
      <c r="C57" s="59"/>
      <c r="D57" s="59"/>
      <c r="E57" s="59"/>
      <c r="F57" s="59"/>
      <c r="G57" s="59"/>
      <c r="H57" s="59">
        <v>1</v>
      </c>
      <c r="I57" s="59"/>
      <c r="J57" s="59"/>
      <c r="K57" s="93"/>
      <c r="L57" s="59"/>
      <c r="M57" s="59"/>
      <c r="N57" s="59"/>
      <c r="O57" s="59">
        <v>2</v>
      </c>
      <c r="P57" s="59"/>
      <c r="Q57" s="59"/>
      <c r="R57" s="93"/>
      <c r="S57" s="59"/>
      <c r="T57" s="59"/>
      <c r="U57" s="59"/>
      <c r="V57" s="59">
        <v>3</v>
      </c>
      <c r="W57" s="59"/>
      <c r="X57" s="59"/>
      <c r="Y57" s="93"/>
      <c r="Z57" s="59"/>
      <c r="AA57" s="59"/>
      <c r="AB57" s="213" t="str">
        <f>IF(DL33=0,"aantal leidingen",DL33)</f>
        <v>aantal leidingen</v>
      </c>
      <c r="AC57" s="213"/>
      <c r="AD57" s="213"/>
      <c r="AE57" s="213"/>
      <c r="AF57" s="213"/>
      <c r="AG57" s="213"/>
      <c r="AH57" s="213"/>
      <c r="AI57" s="213"/>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v>2</v>
      </c>
      <c r="CC57" s="59"/>
      <c r="CD57" s="59"/>
      <c r="CE57" s="59"/>
      <c r="CF57" s="213" t="str">
        <f>IF(DQ39=0,"aantal onderwaterpompen",DQ39)</f>
        <v>aantal onderwaterpompen</v>
      </c>
      <c r="CG57" s="213"/>
      <c r="CH57" s="213"/>
      <c r="CI57" s="213"/>
      <c r="CJ57" s="213"/>
      <c r="CK57" s="213"/>
      <c r="CL57" s="213"/>
      <c r="CM57" s="213"/>
      <c r="CN57" s="213"/>
      <c r="CO57" s="213"/>
      <c r="CP57" s="213"/>
      <c r="CQ57" s="59"/>
      <c r="CR57" s="59"/>
      <c r="CS57" s="59"/>
      <c r="CT57" s="59"/>
      <c r="CU57" s="59"/>
      <c r="CV57" s="59"/>
      <c r="CW57" s="59"/>
      <c r="CX57" s="59"/>
      <c r="CY57" s="59"/>
      <c r="CZ57" s="74"/>
      <c r="DP57" s="75"/>
      <c r="EA57" s="73"/>
      <c r="ED57" s="58">
        <v>7</v>
      </c>
    </row>
    <row r="58" spans="1:134" ht="10.15" customHeight="1" x14ac:dyDescent="0.2">
      <c r="A58" s="84"/>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178" t="str">
        <f>+Projectgegevens!N45</f>
        <v>BOFAS</v>
      </c>
      <c r="DA58" s="179"/>
      <c r="DB58" s="179"/>
      <c r="DC58" s="179"/>
      <c r="DD58" s="179"/>
      <c r="DE58" s="179"/>
      <c r="DF58" s="179"/>
      <c r="DG58" s="179"/>
      <c r="DH58" s="179"/>
      <c r="DI58" s="179"/>
      <c r="DJ58" s="179"/>
      <c r="DK58" s="179"/>
      <c r="DL58" s="179"/>
      <c r="DM58" s="179"/>
      <c r="DN58" s="179"/>
      <c r="DO58" s="179"/>
      <c r="DP58" s="180"/>
      <c r="DQ58" s="185">
        <f>+Projectgegevens!AE45</f>
        <v>0</v>
      </c>
      <c r="DR58" s="186"/>
      <c r="DS58" s="186"/>
      <c r="DT58" s="186"/>
      <c r="DU58" s="186"/>
      <c r="DV58" s="186"/>
      <c r="DW58" s="186"/>
      <c r="DX58" s="186"/>
      <c r="DY58" s="186"/>
      <c r="DZ58" s="186"/>
      <c r="EA58" s="187"/>
      <c r="ED58" s="58">
        <v>8</v>
      </c>
    </row>
    <row r="59" spans="1:134" ht="10.15" customHeight="1" x14ac:dyDescent="0.2">
      <c r="A59" s="84"/>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76"/>
      <c r="DA59" s="77"/>
      <c r="DB59" s="77"/>
      <c r="DC59" s="77"/>
      <c r="DD59" s="77"/>
      <c r="DE59" s="77"/>
      <c r="DF59" s="77"/>
      <c r="DG59" s="77"/>
      <c r="DH59" s="77"/>
      <c r="DI59" s="77"/>
      <c r="DJ59" s="77"/>
      <c r="DK59" s="77"/>
      <c r="DL59" s="77"/>
      <c r="DM59" s="77"/>
      <c r="DN59" s="77"/>
      <c r="DO59" s="77"/>
      <c r="DP59" s="78"/>
      <c r="DQ59" s="76"/>
      <c r="DR59" s="77"/>
      <c r="DS59" s="77"/>
      <c r="DT59" s="77"/>
      <c r="DU59" s="77"/>
      <c r="DV59" s="77"/>
      <c r="DW59" s="77"/>
      <c r="DX59" s="77"/>
      <c r="DY59" s="77"/>
      <c r="DZ59" s="77"/>
      <c r="EA59" s="79"/>
      <c r="ED59" s="58">
        <v>9</v>
      </c>
    </row>
    <row r="60" spans="1:134" ht="10.15" customHeight="1" x14ac:dyDescent="0.2">
      <c r="A60" s="84"/>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70" t="s">
        <v>12</v>
      </c>
      <c r="DA60" s="71"/>
      <c r="DB60" s="71"/>
      <c r="DC60" s="71"/>
      <c r="DD60" s="71"/>
      <c r="DE60" s="71"/>
      <c r="DF60" s="71"/>
      <c r="DG60" s="71"/>
      <c r="DH60" s="71"/>
      <c r="DI60" s="71"/>
      <c r="DJ60" s="71"/>
      <c r="DK60" s="71"/>
      <c r="DL60" s="71"/>
      <c r="DM60" s="71"/>
      <c r="DN60" s="71"/>
      <c r="DO60" s="71"/>
      <c r="DP60" s="72"/>
      <c r="EA60" s="73"/>
      <c r="ED60" s="58">
        <v>10</v>
      </c>
    </row>
    <row r="61" spans="1:134" ht="10.15" customHeight="1" x14ac:dyDescent="0.2">
      <c r="A61" s="84"/>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74"/>
      <c r="DP61" s="75"/>
      <c r="EA61" s="73"/>
      <c r="ED61" s="58">
        <v>11</v>
      </c>
    </row>
    <row r="62" spans="1:134" ht="10.15" customHeight="1" x14ac:dyDescent="0.2">
      <c r="A62" s="84"/>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178">
        <f>+Projectgegevens!N49</f>
        <v>0</v>
      </c>
      <c r="DA62" s="179"/>
      <c r="DB62" s="179"/>
      <c r="DC62" s="179"/>
      <c r="DD62" s="179"/>
      <c r="DE62" s="179"/>
      <c r="DF62" s="179"/>
      <c r="DG62" s="179"/>
      <c r="DH62" s="179"/>
      <c r="DI62" s="179"/>
      <c r="DJ62" s="179"/>
      <c r="DK62" s="179"/>
      <c r="DL62" s="179"/>
      <c r="DM62" s="179"/>
      <c r="DN62" s="179"/>
      <c r="DO62" s="179"/>
      <c r="DP62" s="180"/>
      <c r="EA62" s="73"/>
    </row>
    <row r="63" spans="1:134" ht="10.15" customHeight="1" x14ac:dyDescent="0.2">
      <c r="A63" s="84"/>
      <c r="B63" s="59"/>
      <c r="C63" s="10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76"/>
      <c r="DA63" s="77"/>
      <c r="DB63" s="77"/>
      <c r="DC63" s="77"/>
      <c r="DD63" s="77"/>
      <c r="DE63" s="77"/>
      <c r="DF63" s="77"/>
      <c r="DG63" s="77"/>
      <c r="DH63" s="77"/>
      <c r="DI63" s="77"/>
      <c r="DJ63" s="77"/>
      <c r="DK63" s="77"/>
      <c r="DL63" s="77"/>
      <c r="DM63" s="77"/>
      <c r="DN63" s="77"/>
      <c r="DO63" s="77"/>
      <c r="DP63" s="78"/>
      <c r="EA63" s="73"/>
      <c r="ED63" s="58" t="s">
        <v>46</v>
      </c>
    </row>
    <row r="64" spans="1:134" ht="10.15" customHeight="1" x14ac:dyDescent="0.2">
      <c r="A64" s="84"/>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70" t="s">
        <v>14</v>
      </c>
      <c r="DA64" s="71"/>
      <c r="DB64" s="71"/>
      <c r="DC64" s="71"/>
      <c r="DD64" s="71"/>
      <c r="DE64" s="71"/>
      <c r="DF64" s="71"/>
      <c r="DG64" s="71"/>
      <c r="DH64" s="71"/>
      <c r="DI64" s="71"/>
      <c r="DJ64" s="71"/>
      <c r="DK64" s="71"/>
      <c r="DL64" s="71"/>
      <c r="DM64" s="71"/>
      <c r="DN64" s="71"/>
      <c r="DO64" s="71"/>
      <c r="DP64" s="72"/>
      <c r="EA64" s="73"/>
      <c r="ED64" s="58" t="s">
        <v>47</v>
      </c>
    </row>
    <row r="65" spans="1:134" ht="10.15" customHeight="1" x14ac:dyDescent="0.2">
      <c r="A65" s="84"/>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196" t="s">
        <v>212</v>
      </c>
      <c r="DA65" s="197"/>
      <c r="DB65" s="197"/>
      <c r="DC65" s="197"/>
      <c r="DD65" s="197"/>
      <c r="DE65" s="197"/>
      <c r="DF65" s="197"/>
      <c r="DG65" s="197"/>
      <c r="DH65" s="197"/>
      <c r="DI65" s="197"/>
      <c r="DJ65" s="197"/>
      <c r="DK65" s="197"/>
      <c r="DL65" s="197"/>
      <c r="DM65" s="197"/>
      <c r="DN65" s="197"/>
      <c r="DO65" s="197"/>
      <c r="DP65" s="198"/>
      <c r="EA65" s="73"/>
      <c r="ED65" s="58" t="s">
        <v>248</v>
      </c>
    </row>
    <row r="66" spans="1:134" ht="10.15" customHeight="1" x14ac:dyDescent="0.2">
      <c r="A66" s="84"/>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199"/>
      <c r="DA66" s="197"/>
      <c r="DB66" s="197"/>
      <c r="DC66" s="197"/>
      <c r="DD66" s="197"/>
      <c r="DE66" s="197"/>
      <c r="DF66" s="197"/>
      <c r="DG66" s="197"/>
      <c r="DH66" s="197"/>
      <c r="DI66" s="197"/>
      <c r="DJ66" s="197"/>
      <c r="DK66" s="197"/>
      <c r="DL66" s="197"/>
      <c r="DM66" s="197"/>
      <c r="DN66" s="197"/>
      <c r="DO66" s="197"/>
      <c r="DP66" s="198"/>
      <c r="EA66" s="73"/>
      <c r="ED66" s="58" t="s">
        <v>48</v>
      </c>
    </row>
    <row r="67" spans="1:134" ht="10.15" customHeight="1" x14ac:dyDescent="0.2">
      <c r="A67" s="84"/>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200"/>
      <c r="DA67" s="201"/>
      <c r="DB67" s="201"/>
      <c r="DC67" s="201"/>
      <c r="DD67" s="201"/>
      <c r="DE67" s="201"/>
      <c r="DF67" s="201"/>
      <c r="DG67" s="201"/>
      <c r="DH67" s="201"/>
      <c r="DI67" s="201"/>
      <c r="DJ67" s="201"/>
      <c r="DK67" s="201"/>
      <c r="DL67" s="201"/>
      <c r="DM67" s="201"/>
      <c r="DN67" s="201"/>
      <c r="DO67" s="201"/>
      <c r="DP67" s="202"/>
      <c r="EA67" s="73"/>
      <c r="ED67" s="58" t="s">
        <v>49</v>
      </c>
    </row>
    <row r="68" spans="1:134" ht="10.15" customHeight="1" x14ac:dyDescent="0.2">
      <c r="A68" s="84"/>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189" t="s">
        <v>15</v>
      </c>
      <c r="DA68" s="190"/>
      <c r="DB68" s="190"/>
      <c r="DC68" s="191"/>
      <c r="DD68" s="189" t="s">
        <v>16</v>
      </c>
      <c r="DE68" s="190"/>
      <c r="DF68" s="190"/>
      <c r="DG68" s="191"/>
      <c r="DH68" s="189" t="s">
        <v>17</v>
      </c>
      <c r="DI68" s="190"/>
      <c r="DJ68" s="190"/>
      <c r="DK68" s="190"/>
      <c r="DL68" s="191"/>
      <c r="DM68" s="189" t="s">
        <v>18</v>
      </c>
      <c r="DN68" s="190"/>
      <c r="DO68" s="190"/>
      <c r="DP68" s="191"/>
      <c r="DQ68" s="189" t="s">
        <v>19</v>
      </c>
      <c r="DR68" s="190"/>
      <c r="DS68" s="190"/>
      <c r="DT68" s="190"/>
      <c r="DU68" s="191"/>
      <c r="DV68" s="189" t="s">
        <v>20</v>
      </c>
      <c r="DW68" s="190"/>
      <c r="DX68" s="190"/>
      <c r="DY68" s="190"/>
      <c r="DZ68" s="190"/>
      <c r="EA68" s="195"/>
      <c r="ED68" s="58" t="s">
        <v>54</v>
      </c>
    </row>
    <row r="69" spans="1:134" ht="10.15" customHeight="1" thickBot="1" x14ac:dyDescent="0.25">
      <c r="A69" s="89"/>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96"/>
      <c r="CZ69" s="203"/>
      <c r="DA69" s="204"/>
      <c r="DB69" s="204"/>
      <c r="DC69" s="205"/>
      <c r="DD69" s="203" t="s">
        <v>22</v>
      </c>
      <c r="DE69" s="204"/>
      <c r="DF69" s="204"/>
      <c r="DG69" s="204"/>
      <c r="DH69" s="203"/>
      <c r="DI69" s="204"/>
      <c r="DJ69" s="204"/>
      <c r="DK69" s="204"/>
      <c r="DL69" s="205"/>
      <c r="DM69" s="203"/>
      <c r="DN69" s="204"/>
      <c r="DO69" s="204"/>
      <c r="DP69" s="205"/>
      <c r="DQ69" s="203">
        <f>+Projectgegevens!AE56</f>
        <v>0</v>
      </c>
      <c r="DR69" s="204"/>
      <c r="DS69" s="204"/>
      <c r="DT69" s="204"/>
      <c r="DU69" s="205"/>
      <c r="DV69" s="203" t="s">
        <v>132</v>
      </c>
      <c r="DW69" s="204"/>
      <c r="DX69" s="204"/>
      <c r="DY69" s="204"/>
      <c r="DZ69" s="204"/>
      <c r="EA69" s="206"/>
      <c r="ED69" s="58" t="s">
        <v>58</v>
      </c>
    </row>
    <row r="70" spans="1:134" ht="10.15" customHeight="1" x14ac:dyDescent="0.2">
      <c r="ED70" s="58" t="s">
        <v>59</v>
      </c>
    </row>
    <row r="71" spans="1:134" ht="10.15" customHeight="1" x14ac:dyDescent="0.2"/>
  </sheetData>
  <mergeCells count="25">
    <mergeCell ref="CZ62:DP62"/>
    <mergeCell ref="DQ68:DU68"/>
    <mergeCell ref="DV68:EA68"/>
    <mergeCell ref="CZ69:DC69"/>
    <mergeCell ref="DD69:DG69"/>
    <mergeCell ref="DH69:DL69"/>
    <mergeCell ref="DM69:DP69"/>
    <mergeCell ref="DQ69:DU69"/>
    <mergeCell ref="DV69:EA69"/>
    <mergeCell ref="CZ65:DP67"/>
    <mergeCell ref="CZ68:DC68"/>
    <mergeCell ref="DD68:DG68"/>
    <mergeCell ref="DH68:DL68"/>
    <mergeCell ref="DM68:DP68"/>
    <mergeCell ref="AB57:AI57"/>
    <mergeCell ref="CF57:CP57"/>
    <mergeCell ref="CZ58:DP58"/>
    <mergeCell ref="DQ58:EA58"/>
    <mergeCell ref="DL32:DO32"/>
    <mergeCell ref="DL33:DO33"/>
    <mergeCell ref="DK38:DN38"/>
    <mergeCell ref="DQ39:DT39"/>
    <mergeCell ref="DT36:DW36"/>
    <mergeCell ref="DG40:DJ40"/>
    <mergeCell ref="DW54:EA54"/>
  </mergeCells>
  <dataValidations count="3">
    <dataValidation type="list" allowBlank="1" showInputMessage="1" showErrorMessage="1" sqref="DG40" xr:uid="{00000000-0002-0000-0B00-000000000000}">
      <formula1>$ED$34:$ED$36</formula1>
    </dataValidation>
    <dataValidation type="list" allowBlank="1" showInputMessage="1" showErrorMessage="1" sqref="DL32:DN32 DK38:DM38" xr:uid="{00000000-0002-0000-0B00-000001000000}">
      <formula1>$ED$4:$ED$12</formula1>
    </dataValidation>
    <dataValidation type="list" allowBlank="1" showInputMessage="1" showErrorMessage="1" sqref="DT36:DW36" xr:uid="{00000000-0002-0000-0B00-000002000000}">
      <formula1>$ED$63:$ED$70</formula1>
    </dataValidation>
  </dataValidations>
  <pageMargins left="0.70866141732283472" right="0.70866141732283472" top="0.74803149606299213" bottom="0.74803149606299213" header="0.31496062992125984" footer="0.31496062992125984"/>
  <pageSetup paperSize="9" scale="58" orientation="landscape" r:id="rId1"/>
  <headerFooter>
    <oddHeader>&amp;C&amp;"Trebuchet MS,Standaard"&amp;F</oddHeader>
    <oddFooter>&amp;L&amp;"Trebuchet MS,Standaard"Printdatum: &amp;D&amp;R&amp;"Trebuchet MS,Standaard"&amp;P/&amp;N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U73"/>
  <sheetViews>
    <sheetView topLeftCell="A10" zoomScaleNormal="100" workbookViewId="0">
      <selection activeCell="BB53" sqref="BB53"/>
    </sheetView>
  </sheetViews>
  <sheetFormatPr defaultColWidth="0" defaultRowHeight="13.5" x14ac:dyDescent="0.2"/>
  <cols>
    <col min="1" max="133" width="1.7109375" style="58" customWidth="1"/>
    <col min="134" max="138" width="8.85546875" style="58" hidden="1" customWidth="1"/>
    <col min="139" max="151" width="9.140625" style="58" hidden="1" customWidth="1"/>
    <col min="152" max="16384" width="8.85546875" style="58" hidden="1"/>
  </cols>
  <sheetData>
    <row r="1" spans="1:135" ht="10.15" customHeight="1" x14ac:dyDescent="0.2">
      <c r="A1" s="80"/>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91"/>
    </row>
    <row r="2" spans="1:135" ht="10.15" customHeight="1" x14ac:dyDescent="0.2">
      <c r="A2" s="84"/>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92"/>
    </row>
    <row r="3" spans="1:135" ht="10.15" customHeight="1" x14ac:dyDescent="0.2">
      <c r="A3" s="84"/>
      <c r="B3" s="59"/>
      <c r="C3" s="59"/>
      <c r="D3" s="59"/>
      <c r="E3" s="59"/>
      <c r="F3" s="59"/>
      <c r="G3" s="59"/>
      <c r="H3" s="59"/>
      <c r="I3" s="59"/>
      <c r="J3" s="59"/>
      <c r="K3" s="59"/>
      <c r="L3" s="61"/>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92"/>
      <c r="ED3" s="58" t="s">
        <v>42</v>
      </c>
    </row>
    <row r="4" spans="1:135" ht="10.15" customHeight="1" x14ac:dyDescent="0.2">
      <c r="A4" s="8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92"/>
      <c r="ED4" s="58" t="s">
        <v>43</v>
      </c>
      <c r="EE4" s="58">
        <v>20</v>
      </c>
    </row>
    <row r="5" spans="1:135" ht="10.15" customHeight="1" x14ac:dyDescent="0.2">
      <c r="A5" s="84"/>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92"/>
      <c r="ED5" s="58" t="s">
        <v>44</v>
      </c>
      <c r="EE5" s="58">
        <v>25</v>
      </c>
    </row>
    <row r="6" spans="1:135" ht="10.15" customHeight="1" x14ac:dyDescent="0.2">
      <c r="A6" s="84"/>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92"/>
      <c r="ED6" s="58" t="s">
        <v>45</v>
      </c>
      <c r="EE6" s="58">
        <v>32</v>
      </c>
    </row>
    <row r="7" spans="1:135" ht="10.15" customHeight="1" x14ac:dyDescent="0.2">
      <c r="A7" s="8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92"/>
      <c r="ED7" s="58" t="s">
        <v>200</v>
      </c>
      <c r="EE7" s="58">
        <v>40</v>
      </c>
    </row>
    <row r="8" spans="1:135" ht="10.15" customHeight="1" x14ac:dyDescent="0.2">
      <c r="A8" s="84"/>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99"/>
      <c r="AN8" s="57"/>
      <c r="AO8" s="57"/>
      <c r="AP8" s="57"/>
      <c r="AQ8" s="57"/>
      <c r="AR8" s="57"/>
      <c r="AS8" s="57"/>
      <c r="AT8" s="57"/>
      <c r="AU8" s="57"/>
      <c r="AV8" s="57"/>
      <c r="AW8" s="57"/>
      <c r="AX8" s="57"/>
      <c r="AY8" s="57"/>
      <c r="AZ8" s="100"/>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92"/>
      <c r="ED8" s="58" t="s">
        <v>46</v>
      </c>
      <c r="EE8" s="58">
        <v>50</v>
      </c>
    </row>
    <row r="9" spans="1:135" ht="10.15" customHeight="1" x14ac:dyDescent="0.2">
      <c r="A9" s="84"/>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7"/>
      <c r="AN9" s="57"/>
      <c r="AO9" s="57"/>
      <c r="AP9" s="57"/>
      <c r="AQ9" s="57"/>
      <c r="AR9" s="57"/>
      <c r="AS9" s="57"/>
      <c r="AT9" s="57"/>
      <c r="AU9" s="57"/>
      <c r="AV9" s="57"/>
      <c r="AW9" s="57"/>
      <c r="AX9" s="57"/>
      <c r="AY9" s="57"/>
      <c r="AZ9" s="100"/>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92"/>
      <c r="ED9" s="58" t="s">
        <v>47</v>
      </c>
      <c r="EE9" s="58">
        <v>63</v>
      </c>
    </row>
    <row r="10" spans="1:135" ht="10.15" customHeight="1" x14ac:dyDescent="0.2">
      <c r="A10" s="84"/>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92"/>
      <c r="ED10" s="58" t="s">
        <v>248</v>
      </c>
      <c r="EE10" s="58">
        <v>75</v>
      </c>
    </row>
    <row r="11" spans="1:135" ht="10.15" customHeight="1" x14ac:dyDescent="0.2">
      <c r="A11" s="84"/>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92"/>
      <c r="ED11" s="58" t="s">
        <v>48</v>
      </c>
      <c r="EE11" s="58">
        <v>90</v>
      </c>
    </row>
    <row r="12" spans="1:135" ht="10.15" customHeight="1" x14ac:dyDescent="0.2">
      <c r="A12" s="84"/>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92"/>
      <c r="ED12" s="58" t="s">
        <v>49</v>
      </c>
      <c r="EE12" s="58">
        <v>110</v>
      </c>
    </row>
    <row r="13" spans="1:135" ht="10.15" customHeight="1" x14ac:dyDescent="0.2">
      <c r="A13" s="84"/>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6"/>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92"/>
      <c r="ED13" s="58" t="s">
        <v>50</v>
      </c>
    </row>
    <row r="14" spans="1:135" ht="10.15" customHeight="1" x14ac:dyDescent="0.2">
      <c r="A14" s="84"/>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92"/>
      <c r="ED14" s="58" t="s">
        <v>78</v>
      </c>
    </row>
    <row r="15" spans="1:135" ht="10.15" customHeight="1" x14ac:dyDescent="0.2">
      <c r="A15" s="8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92"/>
      <c r="ED15" s="58" t="s">
        <v>79</v>
      </c>
    </row>
    <row r="16" spans="1:135" ht="10.15" customHeight="1" x14ac:dyDescent="0.2">
      <c r="A16" s="8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92"/>
      <c r="ED16" s="58" t="s">
        <v>80</v>
      </c>
    </row>
    <row r="17" spans="1:134" ht="10.15" customHeight="1" x14ac:dyDescent="0.2">
      <c r="A17" s="84"/>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t="s">
        <v>75</v>
      </c>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92"/>
      <c r="ED17" s="58" t="s">
        <v>202</v>
      </c>
    </row>
    <row r="18" spans="1:134" ht="10.15" customHeight="1" x14ac:dyDescent="0.2">
      <c r="A18" s="8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92"/>
      <c r="ED18" s="58" t="s">
        <v>81</v>
      </c>
    </row>
    <row r="19" spans="1:134" ht="10.15" customHeight="1" x14ac:dyDescent="0.2">
      <c r="A19" s="84"/>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92"/>
      <c r="ED19" s="58" t="s">
        <v>82</v>
      </c>
    </row>
    <row r="20" spans="1:134" ht="10.15" customHeight="1" x14ac:dyDescent="0.2">
      <c r="A20" s="84"/>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92"/>
      <c r="ED20" s="58" t="s">
        <v>55</v>
      </c>
    </row>
    <row r="21" spans="1:134" ht="10.15" customHeight="1" x14ac:dyDescent="0.2">
      <c r="A21" s="84"/>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92"/>
      <c r="ED21" s="58" t="s">
        <v>56</v>
      </c>
    </row>
    <row r="22" spans="1:134" ht="10.15" customHeight="1" x14ac:dyDescent="0.2">
      <c r="A22" s="84"/>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92"/>
      <c r="ED22" s="58" t="s">
        <v>51</v>
      </c>
    </row>
    <row r="23" spans="1:134" ht="10.15" customHeight="1" x14ac:dyDescent="0.2">
      <c r="A23" s="84"/>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102"/>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92"/>
      <c r="ED23" s="58" t="s">
        <v>52</v>
      </c>
    </row>
    <row r="24" spans="1:134" ht="10.15" customHeight="1" x14ac:dyDescent="0.2">
      <c r="A24" s="84"/>
      <c r="B24" s="59"/>
      <c r="C24" s="59"/>
      <c r="D24" s="59"/>
      <c r="E24" s="59"/>
      <c r="F24" s="59"/>
      <c r="G24" s="59"/>
      <c r="H24" s="59"/>
      <c r="I24" s="59"/>
      <c r="J24" s="59"/>
      <c r="K24" s="61"/>
      <c r="L24" s="59"/>
      <c r="M24" s="59"/>
      <c r="N24" s="59"/>
      <c r="O24" s="59"/>
      <c r="P24" s="59"/>
      <c r="Q24" s="59"/>
      <c r="R24" s="59"/>
      <c r="S24" s="59"/>
      <c r="T24" s="59"/>
      <c r="U24" s="59"/>
      <c r="V24" s="59"/>
      <c r="W24" s="59"/>
      <c r="X24" s="59"/>
      <c r="Y24" s="59"/>
      <c r="Z24" s="59"/>
      <c r="AA24" s="219" t="s">
        <v>207</v>
      </c>
      <c r="AB24" s="101"/>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92"/>
      <c r="ED24" s="58" t="s">
        <v>53</v>
      </c>
    </row>
    <row r="25" spans="1:134" ht="10.15" customHeight="1" x14ac:dyDescent="0.2">
      <c r="A25" s="84"/>
      <c r="B25" s="59"/>
      <c r="C25" s="59"/>
      <c r="D25" s="59"/>
      <c r="E25" s="59"/>
      <c r="F25" s="59"/>
      <c r="G25" s="59"/>
      <c r="H25" s="59"/>
      <c r="I25" s="59"/>
      <c r="J25" s="59"/>
      <c r="K25" s="59"/>
      <c r="L25" s="59"/>
      <c r="M25" s="59"/>
      <c r="N25" s="59"/>
      <c r="O25" s="59"/>
      <c r="P25" s="59"/>
      <c r="Q25" s="59"/>
      <c r="R25" s="59"/>
      <c r="S25" s="59"/>
      <c r="T25" s="59"/>
      <c r="U25" s="59"/>
      <c r="V25" s="59"/>
      <c r="W25" s="59"/>
      <c r="X25" s="102"/>
      <c r="Y25" s="59"/>
      <c r="Z25" s="59"/>
      <c r="AA25" s="215"/>
      <c r="AB25" s="103"/>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92"/>
      <c r="ED25" s="58" t="s">
        <v>201</v>
      </c>
    </row>
    <row r="26" spans="1:134" ht="10.15" customHeight="1" x14ac:dyDescent="0.2">
      <c r="A26" s="84"/>
      <c r="B26" s="59"/>
      <c r="C26" s="59"/>
      <c r="D26" s="59"/>
      <c r="E26" s="59"/>
      <c r="F26" s="59"/>
      <c r="G26" s="59"/>
      <c r="H26" s="59"/>
      <c r="I26" s="59"/>
      <c r="J26" s="59"/>
      <c r="K26" s="59"/>
      <c r="L26" s="59"/>
      <c r="M26" s="59"/>
      <c r="N26" s="59"/>
      <c r="O26" s="59"/>
      <c r="P26" s="59"/>
      <c r="Q26" s="59"/>
      <c r="R26" s="59"/>
      <c r="S26" s="59"/>
      <c r="T26" s="59"/>
      <c r="U26" s="59"/>
      <c r="V26" s="59"/>
      <c r="W26" s="59"/>
      <c r="X26" s="57"/>
      <c r="Y26" s="59"/>
      <c r="Z26" s="59"/>
      <c r="AA26" s="215"/>
      <c r="AB26" s="103"/>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92"/>
      <c r="ED26" s="58" t="s">
        <v>71</v>
      </c>
    </row>
    <row r="27" spans="1:134" ht="10.15" customHeight="1" x14ac:dyDescent="0.2">
      <c r="A27" s="84"/>
      <c r="B27" s="59"/>
      <c r="C27" s="59"/>
      <c r="D27" s="59"/>
      <c r="E27" s="59"/>
      <c r="F27" s="59"/>
      <c r="G27" s="59"/>
      <c r="H27" s="59"/>
      <c r="I27" s="59"/>
      <c r="J27" s="59"/>
      <c r="K27" s="59"/>
      <c r="L27" s="59"/>
      <c r="M27" s="59"/>
      <c r="N27" s="59"/>
      <c r="O27" s="59"/>
      <c r="P27" s="59"/>
      <c r="Q27" s="59"/>
      <c r="R27" s="59"/>
      <c r="S27" s="59"/>
      <c r="T27" s="59"/>
      <c r="U27" s="59"/>
      <c r="V27" s="59"/>
      <c r="W27" s="59"/>
      <c r="X27" s="57"/>
      <c r="Y27" s="59"/>
      <c r="Z27" s="59"/>
      <c r="AA27" s="215"/>
      <c r="AB27" s="103"/>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92"/>
      <c r="ED27" s="58" t="s">
        <v>54</v>
      </c>
    </row>
    <row r="28" spans="1:134" ht="10.15" customHeight="1" x14ac:dyDescent="0.2">
      <c r="A28" s="84"/>
      <c r="B28" s="59"/>
      <c r="C28" s="59"/>
      <c r="D28" s="59"/>
      <c r="E28" s="59"/>
      <c r="F28" s="59"/>
      <c r="G28" s="59"/>
      <c r="H28" s="59"/>
      <c r="I28" s="59"/>
      <c r="J28" s="59"/>
      <c r="K28" s="59"/>
      <c r="L28" s="59"/>
      <c r="M28" s="59"/>
      <c r="N28" s="59"/>
      <c r="O28" s="59"/>
      <c r="P28" s="59"/>
      <c r="Q28" s="59"/>
      <c r="R28" s="59"/>
      <c r="S28" s="59"/>
      <c r="T28" s="59"/>
      <c r="U28" s="59"/>
      <c r="V28" s="59"/>
      <c r="W28" s="59"/>
      <c r="X28" s="57"/>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92"/>
      <c r="ED28" s="58" t="s">
        <v>57</v>
      </c>
    </row>
    <row r="29" spans="1:134" ht="10.15" customHeight="1" x14ac:dyDescent="0.2">
      <c r="A29" s="84"/>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70"/>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110"/>
      <c r="ED29" s="58" t="s">
        <v>51</v>
      </c>
    </row>
    <row r="30" spans="1:134" ht="10.15" customHeight="1" x14ac:dyDescent="0.2">
      <c r="A30" s="84"/>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74"/>
      <c r="DA30" s="107" t="s">
        <v>25</v>
      </c>
      <c r="EA30" s="73"/>
      <c r="ED30" s="58" t="s">
        <v>52</v>
      </c>
    </row>
    <row r="31" spans="1:134" ht="10.15" customHeight="1" x14ac:dyDescent="0.2">
      <c r="A31" s="84"/>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74"/>
      <c r="DK31" s="59"/>
      <c r="DL31" s="59"/>
      <c r="DM31" s="59"/>
      <c r="DN31" s="59"/>
      <c r="EA31" s="73"/>
      <c r="ED31" s="58" t="s">
        <v>53</v>
      </c>
    </row>
    <row r="32" spans="1:134" ht="10.15" customHeight="1" x14ac:dyDescent="0.2">
      <c r="A32" s="84"/>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74"/>
      <c r="DA32" s="58" t="s">
        <v>9</v>
      </c>
      <c r="DC32" s="58" t="s">
        <v>208</v>
      </c>
      <c r="DK32" s="184"/>
      <c r="DL32" s="184"/>
      <c r="DM32" s="184"/>
      <c r="DN32" s="217"/>
      <c r="EA32" s="73"/>
      <c r="ED32" s="58" t="s">
        <v>201</v>
      </c>
    </row>
    <row r="33" spans="1:134" ht="10.15" customHeight="1" x14ac:dyDescent="0.2">
      <c r="A33" s="84"/>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74"/>
      <c r="DC33" s="58" t="s">
        <v>299</v>
      </c>
      <c r="DK33" s="220"/>
      <c r="DL33" s="220"/>
      <c r="DM33" s="220"/>
      <c r="DN33" s="220"/>
      <c r="EA33" s="73"/>
      <c r="ED33" s="58" t="s">
        <v>71</v>
      </c>
    </row>
    <row r="34" spans="1:134" ht="10.15" customHeight="1" x14ac:dyDescent="0.2">
      <c r="A34" s="84"/>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74"/>
      <c r="DA34" s="58" t="s">
        <v>29</v>
      </c>
      <c r="DC34" s="58" t="s">
        <v>206</v>
      </c>
      <c r="DY34" s="58" t="str">
        <f>IF(DK32=ED4,ED14,IF(DK32=ED5,ED15,IF(DK32=ED6,ED16,IF(DK32=ED7,ED17,IF(DK32=ED8,ED18,IF(DK32=ED9,ED19,""))))))</f>
        <v/>
      </c>
      <c r="EA34" s="73"/>
      <c r="ED34" s="58" t="s">
        <v>54</v>
      </c>
    </row>
    <row r="35" spans="1:134" ht="10.15" customHeight="1" x14ac:dyDescent="0.2">
      <c r="A35" s="84"/>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74"/>
      <c r="DA35" s="58" t="s">
        <v>30</v>
      </c>
      <c r="DC35" s="58" t="str">
        <f>IF(DK32=ED4,"Kogelkraan   "&amp;ED22,IF(DK32=ED5,"Kogelkraan   "&amp;ED23,IF(DK32=ED6,"Kogelkraan   "&amp;ED24,IF(DK32=ED7,"Kogelkraan   "&amp;ED25,IF(DK32=ED8,"Kogelkraan   "&amp;ED26,IF(DK32=ED9,"Kogelkraan   "&amp;ED27,IF(DK32=ED11,"Schuifafsluiter   "&amp;ED35,IF(DK32=ED12,"Schuifafsluiter   "&amp;ED36,"Kogelkraan als dia&lt;=63mm/schuifafsluiter als dia&gt;63mm"))))))))</f>
        <v>Kogelkraan als dia&lt;=63mm/schuifafsluiter als dia&gt;63mm</v>
      </c>
      <c r="DT35" s="59"/>
      <c r="DU35" s="59"/>
      <c r="DV35" s="59"/>
      <c r="DW35" s="59"/>
      <c r="DX35" s="59"/>
      <c r="EA35" s="73"/>
      <c r="ED35" s="58" t="s">
        <v>58</v>
      </c>
    </row>
    <row r="36" spans="1:134" ht="10.15" customHeight="1" x14ac:dyDescent="0.2">
      <c r="A36" s="84"/>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74"/>
      <c r="DA36" s="58" t="s">
        <v>31</v>
      </c>
      <c r="DC36" s="58" t="s">
        <v>247</v>
      </c>
      <c r="DT36" s="127"/>
      <c r="DU36" s="221"/>
      <c r="DV36" s="221"/>
      <c r="DW36" s="221"/>
      <c r="EA36" s="73"/>
      <c r="ED36" s="58" t="s">
        <v>59</v>
      </c>
    </row>
    <row r="37" spans="1:134" ht="10.15" customHeight="1" x14ac:dyDescent="0.2">
      <c r="A37" s="84"/>
      <c r="B37" s="59"/>
      <c r="C37" s="59"/>
      <c r="D37" s="59"/>
      <c r="E37" s="59"/>
      <c r="F37" s="59"/>
      <c r="G37" s="59"/>
      <c r="H37" s="57"/>
      <c r="I37" s="59"/>
      <c r="J37" s="59"/>
      <c r="K37" s="59"/>
      <c r="L37" s="59"/>
      <c r="M37" s="59"/>
      <c r="N37" s="59"/>
      <c r="O37" s="59"/>
      <c r="P37" s="59"/>
      <c r="Q37" s="59"/>
      <c r="R37" s="59"/>
      <c r="S37" s="59"/>
      <c r="T37" s="59"/>
      <c r="U37" s="59"/>
      <c r="V37" s="59"/>
      <c r="W37" s="59"/>
      <c r="X37" s="59"/>
      <c r="Y37" s="59"/>
      <c r="Z37" s="59"/>
      <c r="AA37" s="219" t="s">
        <v>217</v>
      </c>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74"/>
      <c r="DA37" s="58" t="s">
        <v>32</v>
      </c>
      <c r="DC37" s="58" t="s">
        <v>41</v>
      </c>
      <c r="DH37" s="58" t="str">
        <f>IF(DK32=ED4,ED29,IF(DK32=ED5,ED30,IF(DK32=ED6,ED31,IF(DK32=ED7,ED32,IF(DK32=ED8,ED33,IF(DK32=ED9,ED34,IF(DK32=ED11,ED35,IF(DK32=ED12,ED36,""))))))))</f>
        <v/>
      </c>
      <c r="DK37" s="59"/>
      <c r="DL37" s="59"/>
      <c r="DM37" s="59"/>
      <c r="DN37" s="59"/>
      <c r="EA37" s="73"/>
      <c r="ED37" s="58" t="s">
        <v>60</v>
      </c>
    </row>
    <row r="38" spans="1:134" ht="10.15" customHeight="1" x14ac:dyDescent="0.2">
      <c r="A38" s="84"/>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219"/>
      <c r="AB38" s="57"/>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74"/>
      <c r="DA38" s="58" t="s">
        <v>33</v>
      </c>
      <c r="DC38" s="58" t="s">
        <v>208</v>
      </c>
      <c r="DK38" s="127"/>
      <c r="DL38" s="127"/>
      <c r="DM38" s="127"/>
      <c r="DN38" s="221"/>
      <c r="DQ38" s="59"/>
      <c r="DR38" s="59"/>
      <c r="DS38" s="59"/>
      <c r="DT38" s="59"/>
      <c r="EA38" s="73"/>
      <c r="ED38" s="58" t="s">
        <v>61</v>
      </c>
    </row>
    <row r="39" spans="1:134" ht="10.15" customHeight="1" x14ac:dyDescent="0.2">
      <c r="A39" s="84"/>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21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74"/>
      <c r="DC39" s="58" t="s">
        <v>255</v>
      </c>
      <c r="DG39" s="59"/>
      <c r="DH39" s="59"/>
      <c r="DI39" s="59"/>
      <c r="DJ39" s="59"/>
      <c r="DQ39" s="220"/>
      <c r="DR39" s="220"/>
      <c r="DS39" s="220"/>
      <c r="DT39" s="220"/>
      <c r="EA39" s="73"/>
      <c r="ED39" s="58" t="s">
        <v>62</v>
      </c>
    </row>
    <row r="40" spans="1:134" ht="10.15" customHeight="1" x14ac:dyDescent="0.2">
      <c r="A40" s="84"/>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21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74"/>
      <c r="DA40" s="58" t="s">
        <v>83</v>
      </c>
      <c r="DC40" s="58" t="s">
        <v>40</v>
      </c>
      <c r="DG40" s="127"/>
      <c r="DH40" s="221"/>
      <c r="DI40" s="221"/>
      <c r="DJ40" s="221"/>
      <c r="EA40" s="73"/>
      <c r="ED40" s="58" t="s">
        <v>63</v>
      </c>
    </row>
    <row r="41" spans="1:134" ht="10.15" customHeight="1" x14ac:dyDescent="0.2">
      <c r="A41" s="84"/>
      <c r="B41" s="59"/>
      <c r="C41" s="59"/>
      <c r="D41" s="59"/>
      <c r="E41" s="59"/>
      <c r="F41" s="59"/>
      <c r="G41" s="59"/>
      <c r="H41" s="59"/>
      <c r="I41" s="59"/>
      <c r="J41" s="59"/>
      <c r="K41" s="59"/>
      <c r="L41" s="59"/>
      <c r="M41" s="59"/>
      <c r="N41" s="59"/>
      <c r="O41" s="59"/>
      <c r="P41" s="59"/>
      <c r="Q41" s="59"/>
      <c r="R41" s="59"/>
      <c r="S41" s="59"/>
      <c r="T41" s="59"/>
      <c r="U41" s="59"/>
      <c r="V41" s="59"/>
      <c r="W41" s="59"/>
      <c r="X41" s="59"/>
      <c r="Y41" s="59"/>
      <c r="Z41" s="101"/>
      <c r="AA41" s="21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74"/>
      <c r="DA41" s="58" t="s">
        <v>86</v>
      </c>
      <c r="DC41" s="58" t="s">
        <v>41</v>
      </c>
      <c r="DH41" s="58" t="str">
        <f>IF(DK38=ED4,ED29,IF(DK38=ED5,ED30,IF(DK38=ED6,ED31,IF(DK38=ED7,ED32,IF(DK38=ED8,ED33,IF(DK38=ED9,ED34,IF(DK38=ED11,ED35,IF(DK38=ED12,ED36,""))))))))</f>
        <v/>
      </c>
      <c r="EA41" s="73"/>
      <c r="ED41" s="58" t="s">
        <v>64</v>
      </c>
    </row>
    <row r="42" spans="1:134" ht="10.15" customHeight="1" x14ac:dyDescent="0.2">
      <c r="A42" s="84"/>
      <c r="B42" s="59"/>
      <c r="C42" s="59"/>
      <c r="D42" s="59"/>
      <c r="E42" s="59"/>
      <c r="F42" s="59"/>
      <c r="G42" s="59"/>
      <c r="H42" s="59"/>
      <c r="I42" s="59"/>
      <c r="J42" s="59"/>
      <c r="K42" s="59"/>
      <c r="L42" s="59"/>
      <c r="M42" s="59"/>
      <c r="N42" s="59"/>
      <c r="O42" s="59"/>
      <c r="P42" s="59"/>
      <c r="Q42" s="59"/>
      <c r="R42" s="59"/>
      <c r="S42" s="59"/>
      <c r="T42" s="59"/>
      <c r="U42" s="59"/>
      <c r="V42" s="59"/>
      <c r="W42" s="59"/>
      <c r="X42" s="59"/>
      <c r="Y42" s="59"/>
      <c r="Z42" s="103"/>
      <c r="AA42" s="21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74"/>
      <c r="DA42" s="58" t="s">
        <v>94</v>
      </c>
      <c r="DC42" s="58" t="s">
        <v>110</v>
      </c>
      <c r="EA42" s="73"/>
      <c r="ED42" s="58" t="s">
        <v>65</v>
      </c>
    </row>
    <row r="43" spans="1:134" ht="10.15" customHeight="1" x14ac:dyDescent="0.2">
      <c r="A43" s="84"/>
      <c r="B43" s="59"/>
      <c r="C43" s="59"/>
      <c r="D43" s="59"/>
      <c r="E43" s="59"/>
      <c r="F43" s="59"/>
      <c r="G43" s="59"/>
      <c r="H43" s="59"/>
      <c r="I43" s="59"/>
      <c r="J43" s="59"/>
      <c r="K43" s="59"/>
      <c r="L43" s="59"/>
      <c r="M43" s="59"/>
      <c r="N43" s="59"/>
      <c r="O43" s="59"/>
      <c r="P43" s="59"/>
      <c r="Q43" s="59"/>
      <c r="R43" s="59"/>
      <c r="S43" s="59"/>
      <c r="T43" s="59"/>
      <c r="U43" s="59"/>
      <c r="V43" s="59"/>
      <c r="W43" s="59"/>
      <c r="X43" s="59"/>
      <c r="Y43" s="59"/>
      <c r="Z43" s="103"/>
      <c r="AA43" s="21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74"/>
      <c r="DA43" s="58" t="s">
        <v>108</v>
      </c>
      <c r="DC43" s="58" t="s">
        <v>109</v>
      </c>
      <c r="EA43" s="73"/>
      <c r="ED43" s="58" t="s">
        <v>66</v>
      </c>
    </row>
    <row r="44" spans="1:134" ht="10.15" customHeight="1" x14ac:dyDescent="0.2">
      <c r="A44" s="84"/>
      <c r="B44" s="59"/>
      <c r="C44" s="59"/>
      <c r="D44" s="59"/>
      <c r="E44" s="59"/>
      <c r="F44" s="59"/>
      <c r="G44" s="59"/>
      <c r="H44" s="59"/>
      <c r="I44" s="59"/>
      <c r="J44" s="59"/>
      <c r="K44" s="59"/>
      <c r="L44" s="59"/>
      <c r="M44" s="59"/>
      <c r="N44" s="59"/>
      <c r="O44" s="59"/>
      <c r="P44" s="59"/>
      <c r="Q44" s="59"/>
      <c r="R44" s="59"/>
      <c r="S44" s="59"/>
      <c r="T44" s="59"/>
      <c r="U44" s="59"/>
      <c r="V44" s="59"/>
      <c r="W44" s="59"/>
      <c r="X44" s="59"/>
      <c r="Y44" s="59"/>
      <c r="Z44" s="103"/>
      <c r="AA44" s="219"/>
      <c r="AB44" s="59"/>
      <c r="AC44" s="59"/>
      <c r="AD44" s="59"/>
      <c r="AE44" s="59"/>
      <c r="AF44" s="59"/>
      <c r="AG44" s="59"/>
      <c r="AH44" s="59"/>
      <c r="AI44" s="59"/>
      <c r="AJ44" s="59"/>
      <c r="AK44" s="59"/>
      <c r="AL44" s="59"/>
      <c r="AM44" s="59"/>
      <c r="AN44" s="59"/>
      <c r="AO44" s="59"/>
      <c r="AP44" s="59"/>
      <c r="AQ44" s="59"/>
      <c r="AR44" s="59"/>
      <c r="AS44" s="59"/>
      <c r="AT44" s="59"/>
      <c r="AU44" s="59"/>
      <c r="AV44" s="85"/>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74"/>
      <c r="EA44" s="73"/>
      <c r="ED44" s="58" t="s">
        <v>203</v>
      </c>
    </row>
    <row r="45" spans="1:134" ht="10.15" customHeight="1" x14ac:dyDescent="0.2">
      <c r="A45" s="84"/>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102"/>
      <c r="AB45" s="59"/>
      <c r="AC45" s="59"/>
      <c r="AD45" s="59"/>
      <c r="AE45" s="59"/>
      <c r="AF45" s="59"/>
      <c r="AG45" s="59"/>
      <c r="AH45" s="59"/>
      <c r="AI45" s="59"/>
      <c r="AJ45" s="59"/>
      <c r="AK45" s="59"/>
      <c r="AL45" s="59"/>
      <c r="AM45" s="59"/>
      <c r="AN45" s="59"/>
      <c r="AO45" s="59"/>
      <c r="AP45" s="59"/>
      <c r="AQ45" s="59"/>
      <c r="AR45" s="59"/>
      <c r="AS45" s="59"/>
      <c r="AT45" s="59"/>
      <c r="AU45" s="59"/>
      <c r="AV45" s="85"/>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74"/>
      <c r="DA45" s="58" t="s">
        <v>156</v>
      </c>
      <c r="EA45" s="73"/>
      <c r="ED45" s="58" t="s">
        <v>67</v>
      </c>
    </row>
    <row r="46" spans="1:134" ht="10.15" customHeight="1" x14ac:dyDescent="0.2">
      <c r="A46" s="84"/>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102"/>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74"/>
      <c r="EA46" s="73"/>
      <c r="ED46" s="58" t="s">
        <v>68</v>
      </c>
    </row>
    <row r="47" spans="1:134" ht="10.15" customHeight="1" x14ac:dyDescent="0.2">
      <c r="A47" s="84"/>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102"/>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85"/>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74"/>
      <c r="EA47" s="73"/>
      <c r="ED47" s="58" t="s">
        <v>69</v>
      </c>
    </row>
    <row r="48" spans="1:134" ht="10.15" customHeight="1" x14ac:dyDescent="0.2">
      <c r="A48" s="84"/>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102"/>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85"/>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74"/>
      <c r="EA48" s="73"/>
      <c r="ED48" s="58" t="s">
        <v>70</v>
      </c>
    </row>
    <row r="49" spans="1:134" ht="10.15" customHeight="1" x14ac:dyDescent="0.2">
      <c r="A49" s="84"/>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74"/>
      <c r="EA49" s="73"/>
    </row>
    <row r="50" spans="1:134" ht="10.15" customHeight="1" x14ac:dyDescent="0.2">
      <c r="A50" s="84"/>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74"/>
      <c r="EA50" s="73"/>
    </row>
    <row r="51" spans="1:134" ht="10.15" customHeight="1" x14ac:dyDescent="0.2">
      <c r="A51" s="8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74"/>
      <c r="EA51" s="73"/>
      <c r="ED51" s="58">
        <v>1</v>
      </c>
    </row>
    <row r="52" spans="1:134" ht="10.15" customHeight="1" x14ac:dyDescent="0.2">
      <c r="A52" s="8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108"/>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74"/>
      <c r="EA52" s="73"/>
      <c r="ED52" s="58">
        <v>2</v>
      </c>
    </row>
    <row r="53" spans="1:134" ht="10.15" customHeight="1" x14ac:dyDescent="0.2">
      <c r="A53" s="8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108"/>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76"/>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9"/>
      <c r="ED53" s="58">
        <v>3</v>
      </c>
    </row>
    <row r="54" spans="1:134" ht="10.15" customHeight="1" x14ac:dyDescent="0.2">
      <c r="A54" s="8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63" t="s">
        <v>26</v>
      </c>
      <c r="DA54" s="64"/>
      <c r="DB54" s="64"/>
      <c r="DC54" s="64"/>
      <c r="DD54" s="64"/>
      <c r="DE54" s="64"/>
      <c r="DF54" s="64"/>
      <c r="DG54" s="64"/>
      <c r="DH54" s="64"/>
      <c r="DI54" s="64"/>
      <c r="DJ54" s="64"/>
      <c r="DK54" s="64"/>
      <c r="DL54" s="64"/>
      <c r="DM54" s="64"/>
      <c r="DN54" s="64"/>
      <c r="DO54" s="64"/>
      <c r="DP54" s="64"/>
      <c r="DQ54" s="63"/>
      <c r="DR54" s="64"/>
      <c r="DS54" s="65"/>
      <c r="DT54" s="63"/>
      <c r="DU54" s="64"/>
      <c r="DV54" s="65"/>
      <c r="DW54" s="192"/>
      <c r="DX54" s="193"/>
      <c r="DY54" s="193"/>
      <c r="DZ54" s="193"/>
      <c r="EA54" s="194"/>
      <c r="ED54" s="58">
        <v>4</v>
      </c>
    </row>
    <row r="55" spans="1:134" ht="10.15" customHeight="1" x14ac:dyDescent="0.2">
      <c r="A55" s="8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63"/>
      <c r="DA55" s="64"/>
      <c r="DB55" s="64"/>
      <c r="DC55" s="64"/>
      <c r="DD55" s="64"/>
      <c r="DE55" s="64"/>
      <c r="DF55" s="64"/>
      <c r="DG55" s="64"/>
      <c r="DH55" s="64"/>
      <c r="DI55" s="64"/>
      <c r="DJ55" s="64"/>
      <c r="DK55" s="64"/>
      <c r="DL55" s="64"/>
      <c r="DM55" s="64"/>
      <c r="DN55" s="64"/>
      <c r="DO55" s="64"/>
      <c r="DP55" s="64"/>
      <c r="DQ55" s="66" t="s">
        <v>23</v>
      </c>
      <c r="DR55" s="67"/>
      <c r="DS55" s="68"/>
      <c r="DT55" s="66" t="s">
        <v>24</v>
      </c>
      <c r="DU55" s="67"/>
      <c r="DV55" s="68"/>
      <c r="DW55" s="67" t="s">
        <v>21</v>
      </c>
      <c r="DX55" s="67"/>
      <c r="DY55" s="67"/>
      <c r="DZ55" s="67"/>
      <c r="EA55" s="69"/>
      <c r="ED55" s="58">
        <v>5</v>
      </c>
    </row>
    <row r="56" spans="1:134" ht="10.15" customHeight="1" x14ac:dyDescent="0.2">
      <c r="A56" s="8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70" t="s">
        <v>13</v>
      </c>
      <c r="DA56" s="71"/>
      <c r="DB56" s="71"/>
      <c r="DC56" s="71"/>
      <c r="DD56" s="71"/>
      <c r="DE56" s="71"/>
      <c r="DF56" s="71"/>
      <c r="DG56" s="71"/>
      <c r="DH56" s="71"/>
      <c r="DI56" s="71"/>
      <c r="DJ56" s="71"/>
      <c r="DK56" s="71"/>
      <c r="DL56" s="71"/>
      <c r="DM56" s="71"/>
      <c r="DN56" s="71"/>
      <c r="DO56" s="71"/>
      <c r="DP56" s="72"/>
      <c r="DQ56" s="58" t="s">
        <v>116</v>
      </c>
      <c r="EA56" s="73"/>
      <c r="ED56" s="58">
        <v>6</v>
      </c>
    </row>
    <row r="57" spans="1:134" ht="10.15" customHeight="1" x14ac:dyDescent="0.2">
      <c r="A57" s="84"/>
      <c r="B57" s="59"/>
      <c r="C57" s="59"/>
      <c r="D57" s="59"/>
      <c r="E57" s="59"/>
      <c r="F57" s="59"/>
      <c r="G57" s="59"/>
      <c r="H57" s="59">
        <v>1</v>
      </c>
      <c r="I57" s="59"/>
      <c r="J57" s="59"/>
      <c r="K57" s="93"/>
      <c r="L57" s="59"/>
      <c r="M57" s="59"/>
      <c r="N57" s="59"/>
      <c r="O57" s="59">
        <v>2</v>
      </c>
      <c r="P57" s="59"/>
      <c r="Q57" s="59"/>
      <c r="R57" s="93"/>
      <c r="S57" s="59"/>
      <c r="T57" s="59"/>
      <c r="U57" s="59"/>
      <c r="V57" s="59">
        <v>3</v>
      </c>
      <c r="W57" s="59"/>
      <c r="X57" s="59"/>
      <c r="Y57" s="93"/>
      <c r="Z57" s="59"/>
      <c r="AA57" s="59"/>
      <c r="AB57" s="213" t="str">
        <f>IF(DK33=0,"aantal leidingen",DK33)</f>
        <v>aantal leidingen</v>
      </c>
      <c r="AC57" s="213"/>
      <c r="AD57" s="213"/>
      <c r="AE57" s="213"/>
      <c r="AF57" s="213"/>
      <c r="AG57" s="213"/>
      <c r="AH57" s="213"/>
      <c r="AI57" s="213"/>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v>2</v>
      </c>
      <c r="CC57" s="59"/>
      <c r="CD57" s="59"/>
      <c r="CE57" s="59"/>
      <c r="CF57" s="213" t="str">
        <f>IF(DQ39=0,"aantal onderwaterpompen",DQ39)</f>
        <v>aantal onderwaterpompen</v>
      </c>
      <c r="CG57" s="213"/>
      <c r="CH57" s="213"/>
      <c r="CI57" s="213"/>
      <c r="CJ57" s="213"/>
      <c r="CK57" s="213"/>
      <c r="CL57" s="213"/>
      <c r="CM57" s="213"/>
      <c r="CN57" s="213"/>
      <c r="CO57" s="213"/>
      <c r="CP57" s="213"/>
      <c r="CQ57" s="59"/>
      <c r="CR57" s="59"/>
      <c r="CS57" s="59"/>
      <c r="CT57" s="59"/>
      <c r="CU57" s="59"/>
      <c r="CV57" s="59"/>
      <c r="CW57" s="59"/>
      <c r="CX57" s="59"/>
      <c r="CY57" s="59"/>
      <c r="CZ57" s="74"/>
      <c r="DP57" s="75"/>
      <c r="EA57" s="73"/>
      <c r="ED57" s="58">
        <v>7</v>
      </c>
    </row>
    <row r="58" spans="1:134" ht="10.15" customHeight="1" x14ac:dyDescent="0.2">
      <c r="A58" s="84"/>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178" t="str">
        <f>+Projectgegevens!N45</f>
        <v>BOFAS</v>
      </c>
      <c r="DA58" s="179"/>
      <c r="DB58" s="179"/>
      <c r="DC58" s="179"/>
      <c r="DD58" s="179"/>
      <c r="DE58" s="179"/>
      <c r="DF58" s="179"/>
      <c r="DG58" s="179"/>
      <c r="DH58" s="179"/>
      <c r="DI58" s="179"/>
      <c r="DJ58" s="179"/>
      <c r="DK58" s="179"/>
      <c r="DL58" s="179"/>
      <c r="DM58" s="179"/>
      <c r="DN58" s="179"/>
      <c r="DO58" s="179"/>
      <c r="DP58" s="180"/>
      <c r="DQ58" s="185">
        <f>+Projectgegevens!AE45</f>
        <v>0</v>
      </c>
      <c r="DR58" s="186"/>
      <c r="DS58" s="186"/>
      <c r="DT58" s="186"/>
      <c r="DU58" s="186"/>
      <c r="DV58" s="186"/>
      <c r="DW58" s="186"/>
      <c r="DX58" s="186"/>
      <c r="DY58" s="186"/>
      <c r="DZ58" s="186"/>
      <c r="EA58" s="187"/>
      <c r="ED58" s="58">
        <v>8</v>
      </c>
    </row>
    <row r="59" spans="1:134" ht="10.15" customHeight="1" x14ac:dyDescent="0.2">
      <c r="A59" s="84"/>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76"/>
      <c r="DA59" s="77"/>
      <c r="DB59" s="77"/>
      <c r="DC59" s="77"/>
      <c r="DD59" s="77"/>
      <c r="DE59" s="77"/>
      <c r="DF59" s="77"/>
      <c r="DG59" s="77"/>
      <c r="DH59" s="77"/>
      <c r="DI59" s="77"/>
      <c r="DJ59" s="77"/>
      <c r="DK59" s="77"/>
      <c r="DL59" s="77"/>
      <c r="DM59" s="77"/>
      <c r="DN59" s="77"/>
      <c r="DO59" s="77"/>
      <c r="DP59" s="78"/>
      <c r="DQ59" s="76"/>
      <c r="DR59" s="77"/>
      <c r="DS59" s="77"/>
      <c r="DT59" s="77"/>
      <c r="DU59" s="77"/>
      <c r="DV59" s="77"/>
      <c r="DW59" s="77"/>
      <c r="DX59" s="77"/>
      <c r="DY59" s="77"/>
      <c r="DZ59" s="77"/>
      <c r="EA59" s="79"/>
      <c r="ED59" s="58">
        <v>9</v>
      </c>
    </row>
    <row r="60" spans="1:134" ht="10.15" customHeight="1" x14ac:dyDescent="0.2">
      <c r="A60" s="84"/>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70" t="s">
        <v>12</v>
      </c>
      <c r="DA60" s="71"/>
      <c r="DB60" s="71"/>
      <c r="DC60" s="71"/>
      <c r="DD60" s="71"/>
      <c r="DE60" s="71"/>
      <c r="DF60" s="71"/>
      <c r="DG60" s="71"/>
      <c r="DH60" s="71"/>
      <c r="DI60" s="71"/>
      <c r="DJ60" s="71"/>
      <c r="DK60" s="71"/>
      <c r="DL60" s="71"/>
      <c r="DM60" s="71"/>
      <c r="DN60" s="71"/>
      <c r="DO60" s="71"/>
      <c r="DP60" s="72"/>
      <c r="EA60" s="73"/>
      <c r="ED60" s="58">
        <v>10</v>
      </c>
    </row>
    <row r="61" spans="1:134" ht="10.15" customHeight="1" x14ac:dyDescent="0.2">
      <c r="A61" s="84"/>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74"/>
      <c r="DP61" s="75"/>
      <c r="EA61" s="73"/>
      <c r="ED61" s="58">
        <v>11</v>
      </c>
    </row>
    <row r="62" spans="1:134" ht="10.15" customHeight="1" x14ac:dyDescent="0.2">
      <c r="A62" s="84"/>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178">
        <f>+Projectgegevens!N49</f>
        <v>0</v>
      </c>
      <c r="DA62" s="179"/>
      <c r="DB62" s="179"/>
      <c r="DC62" s="179"/>
      <c r="DD62" s="179"/>
      <c r="DE62" s="179"/>
      <c r="DF62" s="179"/>
      <c r="DG62" s="179"/>
      <c r="DH62" s="179"/>
      <c r="DI62" s="179"/>
      <c r="DJ62" s="179"/>
      <c r="DK62" s="179"/>
      <c r="DL62" s="179"/>
      <c r="DM62" s="179"/>
      <c r="DN62" s="179"/>
      <c r="DO62" s="179"/>
      <c r="DP62" s="180"/>
      <c r="EA62" s="73"/>
    </row>
    <row r="63" spans="1:134" ht="10.15" customHeight="1" x14ac:dyDescent="0.2">
      <c r="A63" s="84"/>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76"/>
      <c r="DA63" s="77"/>
      <c r="DB63" s="77"/>
      <c r="DC63" s="77"/>
      <c r="DD63" s="77"/>
      <c r="DE63" s="77"/>
      <c r="DF63" s="77"/>
      <c r="DG63" s="77"/>
      <c r="DH63" s="77"/>
      <c r="DI63" s="77"/>
      <c r="DJ63" s="77"/>
      <c r="DK63" s="77"/>
      <c r="DL63" s="77"/>
      <c r="DM63" s="77"/>
      <c r="DN63" s="77"/>
      <c r="DO63" s="77"/>
      <c r="DP63" s="78"/>
      <c r="EA63" s="73"/>
      <c r="ED63" s="58" t="s">
        <v>54</v>
      </c>
    </row>
    <row r="64" spans="1:134" ht="10.15" customHeight="1" x14ac:dyDescent="0.2">
      <c r="A64" s="84"/>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70" t="s">
        <v>14</v>
      </c>
      <c r="DA64" s="71"/>
      <c r="DB64" s="71"/>
      <c r="DC64" s="71"/>
      <c r="DD64" s="71"/>
      <c r="DE64" s="71"/>
      <c r="DF64" s="71"/>
      <c r="DG64" s="71"/>
      <c r="DH64" s="71"/>
      <c r="DI64" s="71"/>
      <c r="DJ64" s="71"/>
      <c r="DK64" s="71"/>
      <c r="DL64" s="71"/>
      <c r="DM64" s="71"/>
      <c r="DN64" s="71"/>
      <c r="DO64" s="71"/>
      <c r="DP64" s="72"/>
      <c r="EA64" s="73"/>
      <c r="ED64" s="58" t="s">
        <v>58</v>
      </c>
    </row>
    <row r="65" spans="1:134" ht="10.15" customHeight="1" x14ac:dyDescent="0.2">
      <c r="A65" s="84"/>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196" t="s">
        <v>211</v>
      </c>
      <c r="DA65" s="197"/>
      <c r="DB65" s="197"/>
      <c r="DC65" s="197"/>
      <c r="DD65" s="197"/>
      <c r="DE65" s="197"/>
      <c r="DF65" s="197"/>
      <c r="DG65" s="197"/>
      <c r="DH65" s="197"/>
      <c r="DI65" s="197"/>
      <c r="DJ65" s="197"/>
      <c r="DK65" s="197"/>
      <c r="DL65" s="197"/>
      <c r="DM65" s="197"/>
      <c r="DN65" s="197"/>
      <c r="DO65" s="197"/>
      <c r="DP65" s="198"/>
      <c r="EA65" s="73"/>
      <c r="ED65" s="58" t="s">
        <v>59</v>
      </c>
    </row>
    <row r="66" spans="1:134" ht="10.15" customHeight="1" x14ac:dyDescent="0.2">
      <c r="A66" s="84"/>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199"/>
      <c r="DA66" s="197"/>
      <c r="DB66" s="197"/>
      <c r="DC66" s="197"/>
      <c r="DD66" s="197"/>
      <c r="DE66" s="197"/>
      <c r="DF66" s="197"/>
      <c r="DG66" s="197"/>
      <c r="DH66" s="197"/>
      <c r="DI66" s="197"/>
      <c r="DJ66" s="197"/>
      <c r="DK66" s="197"/>
      <c r="DL66" s="197"/>
      <c r="DM66" s="197"/>
      <c r="DN66" s="197"/>
      <c r="DO66" s="197"/>
      <c r="DP66" s="198"/>
      <c r="EA66" s="73"/>
    </row>
    <row r="67" spans="1:134" ht="10.15" customHeight="1" x14ac:dyDescent="0.2">
      <c r="A67" s="84"/>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200"/>
      <c r="DA67" s="201"/>
      <c r="DB67" s="201"/>
      <c r="DC67" s="201"/>
      <c r="DD67" s="201"/>
      <c r="DE67" s="201"/>
      <c r="DF67" s="201"/>
      <c r="DG67" s="201"/>
      <c r="DH67" s="201"/>
      <c r="DI67" s="201"/>
      <c r="DJ67" s="201"/>
      <c r="DK67" s="201"/>
      <c r="DL67" s="201"/>
      <c r="DM67" s="201"/>
      <c r="DN67" s="201"/>
      <c r="DO67" s="201"/>
      <c r="DP67" s="202"/>
      <c r="EA67" s="73"/>
    </row>
    <row r="68" spans="1:134" ht="10.15" customHeight="1" x14ac:dyDescent="0.2">
      <c r="A68" s="84"/>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189" t="s">
        <v>15</v>
      </c>
      <c r="DA68" s="190"/>
      <c r="DB68" s="190"/>
      <c r="DC68" s="191"/>
      <c r="DD68" s="189" t="s">
        <v>16</v>
      </c>
      <c r="DE68" s="190"/>
      <c r="DF68" s="190"/>
      <c r="DG68" s="191"/>
      <c r="DH68" s="189" t="s">
        <v>17</v>
      </c>
      <c r="DI68" s="190"/>
      <c r="DJ68" s="190"/>
      <c r="DK68" s="190"/>
      <c r="DL68" s="191"/>
      <c r="DM68" s="189" t="s">
        <v>18</v>
      </c>
      <c r="DN68" s="190"/>
      <c r="DO68" s="190"/>
      <c r="DP68" s="191"/>
      <c r="DQ68" s="189" t="s">
        <v>19</v>
      </c>
      <c r="DR68" s="190"/>
      <c r="DS68" s="190"/>
      <c r="DT68" s="190"/>
      <c r="DU68" s="191"/>
      <c r="DV68" s="189" t="s">
        <v>20</v>
      </c>
      <c r="DW68" s="190"/>
      <c r="DX68" s="190"/>
      <c r="DY68" s="190"/>
      <c r="DZ68" s="190"/>
      <c r="EA68" s="195"/>
    </row>
    <row r="69" spans="1:134" ht="10.15" customHeight="1" thickBot="1" x14ac:dyDescent="0.25">
      <c r="A69" s="89"/>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96"/>
      <c r="CZ69" s="203"/>
      <c r="DA69" s="204"/>
      <c r="DB69" s="204"/>
      <c r="DC69" s="205"/>
      <c r="DD69" s="203" t="s">
        <v>22</v>
      </c>
      <c r="DE69" s="204"/>
      <c r="DF69" s="204"/>
      <c r="DG69" s="204"/>
      <c r="DH69" s="203"/>
      <c r="DI69" s="204"/>
      <c r="DJ69" s="204"/>
      <c r="DK69" s="204"/>
      <c r="DL69" s="205"/>
      <c r="DM69" s="203"/>
      <c r="DN69" s="204"/>
      <c r="DO69" s="204"/>
      <c r="DP69" s="205"/>
      <c r="DQ69" s="203">
        <f>+Projectgegevens!AE56</f>
        <v>0</v>
      </c>
      <c r="DR69" s="204"/>
      <c r="DS69" s="204"/>
      <c r="DT69" s="204"/>
      <c r="DU69" s="205"/>
      <c r="DV69" s="203" t="s">
        <v>130</v>
      </c>
      <c r="DW69" s="204"/>
      <c r="DX69" s="204"/>
      <c r="DY69" s="204"/>
      <c r="DZ69" s="204"/>
      <c r="EA69" s="206"/>
    </row>
    <row r="70" spans="1:134" ht="10.15" customHeight="1" x14ac:dyDescent="0.2"/>
    <row r="71" spans="1:134" ht="10.15" customHeight="1" x14ac:dyDescent="0.2"/>
    <row r="73" spans="1:134" x14ac:dyDescent="0.2">
      <c r="C73" s="111"/>
    </row>
  </sheetData>
  <mergeCells count="27">
    <mergeCell ref="DQ68:DU68"/>
    <mergeCell ref="DV68:EA68"/>
    <mergeCell ref="CZ69:DC69"/>
    <mergeCell ref="DD69:DG69"/>
    <mergeCell ref="DH69:DL69"/>
    <mergeCell ref="DM69:DP69"/>
    <mergeCell ref="DQ69:DU69"/>
    <mergeCell ref="DV69:EA69"/>
    <mergeCell ref="CZ62:DP62"/>
    <mergeCell ref="CZ68:DC68"/>
    <mergeCell ref="DD68:DG68"/>
    <mergeCell ref="DH68:DL68"/>
    <mergeCell ref="DM68:DP68"/>
    <mergeCell ref="CZ65:DP67"/>
    <mergeCell ref="DW54:EA54"/>
    <mergeCell ref="AB57:AI57"/>
    <mergeCell ref="CF57:CP57"/>
    <mergeCell ref="CZ58:DP58"/>
    <mergeCell ref="DQ58:EA58"/>
    <mergeCell ref="AA37:AA44"/>
    <mergeCell ref="AA24:AA27"/>
    <mergeCell ref="DK32:DN32"/>
    <mergeCell ref="DK33:DN33"/>
    <mergeCell ref="DT36:DW36"/>
    <mergeCell ref="DK38:DN38"/>
    <mergeCell ref="DQ39:DT39"/>
    <mergeCell ref="DG40:DJ40"/>
  </mergeCells>
  <dataValidations count="3">
    <dataValidation type="list" allowBlank="1" showInputMessage="1" showErrorMessage="1" sqref="DG40" xr:uid="{00000000-0002-0000-0C00-000000000000}">
      <formula1>$ED$34:$ED$36</formula1>
    </dataValidation>
    <dataValidation type="list" allowBlank="1" showInputMessage="1" showErrorMessage="1" sqref="DT36:DW36" xr:uid="{00000000-0002-0000-0C00-000001000000}">
      <formula1>$ED$63:$ED$65</formula1>
    </dataValidation>
    <dataValidation type="list" allowBlank="1" showInputMessage="1" showErrorMessage="1" sqref="DK38:DM38 DK32:DM32" xr:uid="{00000000-0002-0000-0C00-000002000000}">
      <formula1>$ED$4:$ED$12</formula1>
    </dataValidation>
  </dataValidations>
  <pageMargins left="0.70866141732283472" right="0.70866141732283472" top="0.74803149606299213" bottom="0.74803149606299213" header="0.31496062992125984" footer="0.31496062992125984"/>
  <pageSetup paperSize="9" scale="58" orientation="landscape" r:id="rId1"/>
  <headerFooter>
    <oddHeader>&amp;C&amp;"Trebuchet MS,Standaard"&amp;F</oddHeader>
    <oddFooter>&amp;L&amp;"Trebuchet MS,Standaard"Printdatum: &amp;D&amp;R&amp;"Trebuchet MS,Standaard"&amp;P/&amp;N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Y74"/>
  <sheetViews>
    <sheetView topLeftCell="A16" zoomScaleNormal="100" workbookViewId="0">
      <selection activeCell="CS33" sqref="CS33"/>
    </sheetView>
  </sheetViews>
  <sheetFormatPr defaultColWidth="0" defaultRowHeight="13.5" x14ac:dyDescent="0.2"/>
  <cols>
    <col min="1" max="122" width="1.7109375" style="58" customWidth="1"/>
    <col min="123" max="127" width="8.85546875" style="58" hidden="1" customWidth="1"/>
    <col min="128" max="155" width="9.140625" style="58" hidden="1" customWidth="1"/>
    <col min="156" max="16384" width="8.85546875" style="58" hidden="1"/>
  </cols>
  <sheetData>
    <row r="1" spans="1:124" ht="10.15" customHeight="1" x14ac:dyDescent="0.2">
      <c r="A1" s="80"/>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91"/>
    </row>
    <row r="2" spans="1:124" ht="10.15" customHeight="1" x14ac:dyDescent="0.2">
      <c r="A2" s="84"/>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92"/>
    </row>
    <row r="3" spans="1:124" ht="10.15" customHeight="1" x14ac:dyDescent="0.2">
      <c r="A3" s="84"/>
      <c r="B3" s="59"/>
      <c r="C3" s="59"/>
      <c r="D3" s="59"/>
      <c r="E3" s="59"/>
      <c r="F3" s="59"/>
      <c r="G3" s="59"/>
      <c r="H3" s="59"/>
      <c r="I3" s="59"/>
      <c r="J3" s="59"/>
      <c r="K3" s="59"/>
      <c r="L3" s="61"/>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92"/>
      <c r="DS3" s="58" t="s">
        <v>42</v>
      </c>
    </row>
    <row r="4" spans="1:124" ht="10.15" customHeight="1" x14ac:dyDescent="0.2">
      <c r="A4" s="8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92"/>
      <c r="DS4" s="58" t="s">
        <v>43</v>
      </c>
      <c r="DT4" s="58">
        <v>20</v>
      </c>
    </row>
    <row r="5" spans="1:124" ht="10.15" customHeight="1" x14ac:dyDescent="0.2">
      <c r="A5" s="84"/>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92"/>
      <c r="DS5" s="58" t="s">
        <v>44</v>
      </c>
      <c r="DT5" s="58">
        <v>25</v>
      </c>
    </row>
    <row r="6" spans="1:124" ht="10.15" customHeight="1" x14ac:dyDescent="0.2">
      <c r="A6" s="84"/>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92"/>
      <c r="DS6" s="58" t="s">
        <v>45</v>
      </c>
      <c r="DT6" s="58">
        <v>32</v>
      </c>
    </row>
    <row r="7" spans="1:124" ht="10.15" customHeight="1" x14ac:dyDescent="0.2">
      <c r="A7" s="8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92"/>
      <c r="DS7" s="58" t="s">
        <v>200</v>
      </c>
      <c r="DT7" s="58">
        <v>40</v>
      </c>
    </row>
    <row r="8" spans="1:124" ht="10.15" customHeight="1" x14ac:dyDescent="0.2">
      <c r="A8" s="84"/>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99"/>
      <c r="AN8" s="57"/>
      <c r="AO8" s="57"/>
      <c r="AP8" s="57"/>
      <c r="AQ8" s="57"/>
      <c r="AR8" s="57"/>
      <c r="AS8" s="57"/>
      <c r="AT8" s="57"/>
      <c r="AU8" s="57"/>
      <c r="AV8" s="57"/>
      <c r="AW8" s="57"/>
      <c r="AX8" s="57"/>
      <c r="AY8" s="57"/>
      <c r="AZ8" s="100"/>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92"/>
      <c r="DS8" s="58" t="s">
        <v>46</v>
      </c>
      <c r="DT8" s="58">
        <v>50</v>
      </c>
    </row>
    <row r="9" spans="1:124" ht="10.15" customHeight="1" x14ac:dyDescent="0.2">
      <c r="A9" s="84"/>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7"/>
      <c r="AN9" s="57"/>
      <c r="AO9" s="57"/>
      <c r="AP9" s="57"/>
      <c r="AQ9" s="57"/>
      <c r="AR9" s="57"/>
      <c r="AS9" s="57"/>
      <c r="AT9" s="57"/>
      <c r="AU9" s="57"/>
      <c r="AV9" s="57"/>
      <c r="AW9" s="57"/>
      <c r="AX9" s="57"/>
      <c r="AY9" s="57"/>
      <c r="AZ9" s="100"/>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92"/>
      <c r="DS9" s="58" t="s">
        <v>47</v>
      </c>
      <c r="DT9" s="58">
        <v>63</v>
      </c>
    </row>
    <row r="10" spans="1:124" ht="10.15" customHeight="1" x14ac:dyDescent="0.2">
      <c r="A10" s="84"/>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92"/>
      <c r="DS10" s="58" t="s">
        <v>248</v>
      </c>
      <c r="DT10" s="58">
        <v>75</v>
      </c>
    </row>
    <row r="11" spans="1:124" ht="10.15" customHeight="1" x14ac:dyDescent="0.2">
      <c r="A11" s="84"/>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92"/>
      <c r="DS11" s="58" t="s">
        <v>48</v>
      </c>
      <c r="DT11" s="58">
        <v>90</v>
      </c>
    </row>
    <row r="12" spans="1:124" ht="10.15" customHeight="1" x14ac:dyDescent="0.2">
      <c r="A12" s="84"/>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92"/>
      <c r="DS12" s="58" t="s">
        <v>49</v>
      </c>
      <c r="DT12" s="58">
        <v>110</v>
      </c>
    </row>
    <row r="13" spans="1:124" ht="10.15" customHeight="1" x14ac:dyDescent="0.2">
      <c r="A13" s="84"/>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6"/>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92"/>
      <c r="DS13" s="58" t="s">
        <v>50</v>
      </c>
    </row>
    <row r="14" spans="1:124" ht="10.15" customHeight="1" x14ac:dyDescent="0.2">
      <c r="A14" s="84"/>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92"/>
      <c r="DS14" s="58" t="s">
        <v>78</v>
      </c>
    </row>
    <row r="15" spans="1:124" ht="10.15" customHeight="1" x14ac:dyDescent="0.2">
      <c r="A15" s="8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92"/>
      <c r="DS15" s="58" t="s">
        <v>79</v>
      </c>
    </row>
    <row r="16" spans="1:124" ht="10.15" customHeight="1" x14ac:dyDescent="0.2">
      <c r="A16" s="8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92"/>
      <c r="DS16" s="58" t="s">
        <v>80</v>
      </c>
    </row>
    <row r="17" spans="1:123" ht="10.15" customHeight="1" x14ac:dyDescent="0.2">
      <c r="A17" s="84"/>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t="s">
        <v>215</v>
      </c>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92"/>
      <c r="DS17" s="58" t="s">
        <v>202</v>
      </c>
    </row>
    <row r="18" spans="1:123" ht="10.15" customHeight="1" x14ac:dyDescent="0.2">
      <c r="A18" s="8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92"/>
      <c r="DS18" s="58" t="s">
        <v>81</v>
      </c>
    </row>
    <row r="19" spans="1:123" ht="10.15" customHeight="1" x14ac:dyDescent="0.2">
      <c r="A19" s="84"/>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92"/>
      <c r="DS19" s="58" t="s">
        <v>82</v>
      </c>
    </row>
    <row r="20" spans="1:123" ht="10.15" customHeight="1" x14ac:dyDescent="0.2">
      <c r="A20" s="84"/>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92"/>
      <c r="DS20" s="58" t="s">
        <v>55</v>
      </c>
    </row>
    <row r="21" spans="1:123" ht="10.15" customHeight="1" x14ac:dyDescent="0.2">
      <c r="A21" s="84"/>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92"/>
      <c r="DS21" s="58" t="s">
        <v>56</v>
      </c>
    </row>
    <row r="22" spans="1:123" ht="10.15" customHeight="1" x14ac:dyDescent="0.2">
      <c r="A22" s="84"/>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92"/>
      <c r="DS22" s="58" t="s">
        <v>51</v>
      </c>
    </row>
    <row r="23" spans="1:123" ht="10.15" customHeight="1" x14ac:dyDescent="0.2">
      <c r="A23" s="84"/>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102"/>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92"/>
      <c r="DS23" s="58" t="s">
        <v>52</v>
      </c>
    </row>
    <row r="24" spans="1:123" ht="10.15" customHeight="1" x14ac:dyDescent="0.2">
      <c r="A24" s="84"/>
      <c r="B24" s="59"/>
      <c r="C24" s="59"/>
      <c r="D24" s="59"/>
      <c r="E24" s="59"/>
      <c r="F24" s="59"/>
      <c r="G24" s="59"/>
      <c r="H24" s="59"/>
      <c r="I24" s="59"/>
      <c r="J24" s="59"/>
      <c r="K24" s="61"/>
      <c r="L24" s="59"/>
      <c r="M24" s="59"/>
      <c r="N24" s="59"/>
      <c r="O24" s="59"/>
      <c r="P24" s="59"/>
      <c r="Q24" s="59"/>
      <c r="R24" s="59"/>
      <c r="S24" s="59"/>
      <c r="T24" s="59"/>
      <c r="U24" s="59"/>
      <c r="V24" s="59"/>
      <c r="W24" s="59"/>
      <c r="X24" s="59"/>
      <c r="Y24" s="59"/>
      <c r="Z24" s="59"/>
      <c r="AA24" s="219" t="s">
        <v>207</v>
      </c>
      <c r="AB24" s="101"/>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92"/>
      <c r="DS24" s="58" t="s">
        <v>53</v>
      </c>
    </row>
    <row r="25" spans="1:123" ht="10.15" customHeight="1" x14ac:dyDescent="0.2">
      <c r="A25" s="84"/>
      <c r="B25" s="59"/>
      <c r="C25" s="59"/>
      <c r="D25" s="59"/>
      <c r="E25" s="59"/>
      <c r="F25" s="59"/>
      <c r="G25" s="59"/>
      <c r="H25" s="59"/>
      <c r="I25" s="59"/>
      <c r="J25" s="59"/>
      <c r="K25" s="59"/>
      <c r="L25" s="59"/>
      <c r="M25" s="59"/>
      <c r="N25" s="59"/>
      <c r="O25" s="59"/>
      <c r="P25" s="59"/>
      <c r="Q25" s="59"/>
      <c r="R25" s="59"/>
      <c r="S25" s="59"/>
      <c r="T25" s="59"/>
      <c r="U25" s="59"/>
      <c r="V25" s="59"/>
      <c r="W25" s="59"/>
      <c r="X25" s="102"/>
      <c r="Y25" s="59"/>
      <c r="Z25" s="59"/>
      <c r="AA25" s="215"/>
      <c r="AB25" s="103"/>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92"/>
      <c r="DS25" s="58" t="s">
        <v>201</v>
      </c>
    </row>
    <row r="26" spans="1:123" ht="10.15" customHeight="1" x14ac:dyDescent="0.2">
      <c r="A26" s="84"/>
      <c r="B26" s="59"/>
      <c r="C26" s="59"/>
      <c r="D26" s="59"/>
      <c r="E26" s="59"/>
      <c r="F26" s="59"/>
      <c r="G26" s="59"/>
      <c r="H26" s="59"/>
      <c r="I26" s="59"/>
      <c r="J26" s="59"/>
      <c r="K26" s="59"/>
      <c r="L26" s="59"/>
      <c r="M26" s="59"/>
      <c r="N26" s="59"/>
      <c r="O26" s="59"/>
      <c r="P26" s="59"/>
      <c r="Q26" s="59"/>
      <c r="R26" s="59"/>
      <c r="S26" s="59"/>
      <c r="T26" s="59"/>
      <c r="U26" s="59"/>
      <c r="V26" s="59"/>
      <c r="W26" s="59"/>
      <c r="X26" s="57"/>
      <c r="Y26" s="59"/>
      <c r="Z26" s="59"/>
      <c r="AA26" s="215"/>
      <c r="AB26" s="103"/>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92"/>
      <c r="DS26" s="58" t="s">
        <v>71</v>
      </c>
    </row>
    <row r="27" spans="1:123" ht="10.15" customHeight="1" x14ac:dyDescent="0.2">
      <c r="A27" s="84"/>
      <c r="B27" s="59"/>
      <c r="C27" s="59"/>
      <c r="D27" s="59"/>
      <c r="E27" s="59"/>
      <c r="F27" s="59"/>
      <c r="G27" s="59"/>
      <c r="H27" s="59"/>
      <c r="I27" s="59"/>
      <c r="J27" s="59"/>
      <c r="K27" s="59"/>
      <c r="L27" s="59"/>
      <c r="M27" s="59"/>
      <c r="N27" s="59"/>
      <c r="O27" s="59"/>
      <c r="P27" s="59"/>
      <c r="Q27" s="59"/>
      <c r="R27" s="59"/>
      <c r="S27" s="59"/>
      <c r="T27" s="59"/>
      <c r="U27" s="59"/>
      <c r="V27" s="59"/>
      <c r="W27" s="59"/>
      <c r="X27" s="57"/>
      <c r="Y27" s="59"/>
      <c r="Z27" s="59"/>
      <c r="AA27" s="215"/>
      <c r="AB27" s="103"/>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92"/>
      <c r="DS27" s="58" t="s">
        <v>54</v>
      </c>
    </row>
    <row r="28" spans="1:123" ht="10.15" customHeight="1" x14ac:dyDescent="0.2">
      <c r="A28" s="84"/>
      <c r="B28" s="59"/>
      <c r="C28" s="59"/>
      <c r="D28" s="59"/>
      <c r="E28" s="59"/>
      <c r="F28" s="59"/>
      <c r="G28" s="59"/>
      <c r="H28" s="59"/>
      <c r="I28" s="59"/>
      <c r="J28" s="59"/>
      <c r="K28" s="59"/>
      <c r="L28" s="59"/>
      <c r="M28" s="59"/>
      <c r="N28" s="59"/>
      <c r="O28" s="59"/>
      <c r="P28" s="59"/>
      <c r="Q28" s="59"/>
      <c r="R28" s="59"/>
      <c r="S28" s="59"/>
      <c r="T28" s="59"/>
      <c r="U28" s="59"/>
      <c r="V28" s="59"/>
      <c r="W28" s="59"/>
      <c r="X28" s="57"/>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92"/>
      <c r="DS28" s="58" t="s">
        <v>57</v>
      </c>
    </row>
    <row r="29" spans="1:123" ht="10.15" customHeight="1" x14ac:dyDescent="0.2">
      <c r="A29" s="84"/>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70"/>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110"/>
      <c r="DS29" s="58" t="s">
        <v>51</v>
      </c>
    </row>
    <row r="30" spans="1:123" ht="10.15" customHeight="1" x14ac:dyDescent="0.2">
      <c r="A30" s="84"/>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74"/>
      <c r="CP30" s="107" t="s">
        <v>25</v>
      </c>
      <c r="DP30" s="73"/>
      <c r="DS30" s="58" t="s">
        <v>52</v>
      </c>
    </row>
    <row r="31" spans="1:123" ht="10.15" customHeight="1" x14ac:dyDescent="0.2">
      <c r="A31" s="84"/>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74"/>
      <c r="DP31" s="73"/>
      <c r="DS31" s="58" t="s">
        <v>53</v>
      </c>
    </row>
    <row r="32" spans="1:123" ht="10.15" customHeight="1" x14ac:dyDescent="0.2">
      <c r="A32" s="84"/>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74"/>
      <c r="CP32" s="58" t="s">
        <v>9</v>
      </c>
      <c r="CR32" s="58" t="s">
        <v>208</v>
      </c>
      <c r="DA32" s="184"/>
      <c r="DB32" s="184"/>
      <c r="DC32" s="184"/>
      <c r="DD32" s="217"/>
      <c r="DP32" s="73"/>
      <c r="DS32" s="58" t="s">
        <v>201</v>
      </c>
    </row>
    <row r="33" spans="1:123" ht="10.15" customHeight="1" x14ac:dyDescent="0.2">
      <c r="A33" s="84"/>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74"/>
      <c r="CR33" s="58" t="s">
        <v>74</v>
      </c>
      <c r="DA33" s="218"/>
      <c r="DB33" s="218"/>
      <c r="DC33" s="218"/>
      <c r="DD33" s="218"/>
      <c r="DP33" s="73"/>
      <c r="DS33" s="58" t="s">
        <v>71</v>
      </c>
    </row>
    <row r="34" spans="1:123" ht="10.15" customHeight="1" x14ac:dyDescent="0.2">
      <c r="A34" s="84"/>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74"/>
      <c r="CP34" s="58" t="s">
        <v>29</v>
      </c>
      <c r="CR34" s="58" t="s">
        <v>268</v>
      </c>
      <c r="DA34" s="58" t="str">
        <f>IF(DA32=DS4,DS14,IF(DA32=DS5,DS15,IF(DA32=DS6,DS16,IF(DA32=DS7,DS17,IF(DA32=DS8,DS18,IF(DA32=DS9,DS19,""))))))</f>
        <v/>
      </c>
      <c r="DP34" s="73"/>
      <c r="DS34" s="58" t="s">
        <v>54</v>
      </c>
    </row>
    <row r="35" spans="1:123" ht="10.15" customHeight="1" x14ac:dyDescent="0.2">
      <c r="A35" s="84"/>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74"/>
      <c r="CP35" s="58" t="s">
        <v>30</v>
      </c>
      <c r="CR35" s="58" t="str">
        <f>IF(DA32=DS4,"Kogelkraan   "&amp;DS22,IF(DA32=DS5,"Kogelkraan   "&amp;DS23,IF(DA32=DS6,"Kogelkraan   "&amp;DS24,IF(DA32=DS7,"Kogelkraan   "&amp;DS25,IF(DA32=DS8,"Kogelkraan   "&amp;DS26,IF(DA32=DS9,"Kogelkraan   "&amp;DS27,IF(DA32=DS11,"Schuifafsluiter   "&amp;DS35,IF(DA32=DS12,"Schuifafsluiter   "&amp;DS36,"Kogelkraan als dia&lt;=63mm/schuifafsluiter als dia&gt;63mm"))))))))</f>
        <v>Kogelkraan als dia&lt;=63mm/schuifafsluiter als dia&gt;63mm</v>
      </c>
      <c r="DP35" s="73"/>
      <c r="DS35" s="58" t="s">
        <v>58</v>
      </c>
    </row>
    <row r="36" spans="1:123" ht="10.15" customHeight="1" x14ac:dyDescent="0.2">
      <c r="A36" s="84"/>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74"/>
      <c r="CP36" s="58" t="s">
        <v>31</v>
      </c>
      <c r="CR36" s="58" t="s">
        <v>214</v>
      </c>
      <c r="CW36" s="184"/>
      <c r="CX36" s="217"/>
      <c r="CY36" s="217"/>
      <c r="CZ36" s="217"/>
      <c r="DP36" s="73"/>
      <c r="DS36" s="58" t="s">
        <v>59</v>
      </c>
    </row>
    <row r="37" spans="1:123" ht="10.15" customHeight="1" x14ac:dyDescent="0.2">
      <c r="A37" s="84"/>
      <c r="B37" s="59"/>
      <c r="C37" s="59"/>
      <c r="D37" s="59"/>
      <c r="E37" s="59"/>
      <c r="F37" s="59"/>
      <c r="G37" s="59"/>
      <c r="H37" s="57"/>
      <c r="I37" s="59"/>
      <c r="J37" s="59"/>
      <c r="K37" s="59"/>
      <c r="L37" s="59"/>
      <c r="M37" s="59"/>
      <c r="N37" s="59"/>
      <c r="O37" s="59"/>
      <c r="P37" s="59"/>
      <c r="Q37" s="59"/>
      <c r="R37" s="59"/>
      <c r="S37" s="59"/>
      <c r="T37" s="59"/>
      <c r="U37" s="59"/>
      <c r="V37" s="59"/>
      <c r="W37" s="59"/>
      <c r="X37" s="59"/>
      <c r="Y37" s="59"/>
      <c r="Z37" s="59"/>
      <c r="AA37" s="219" t="s">
        <v>217</v>
      </c>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74"/>
      <c r="CP37" s="58" t="s">
        <v>32</v>
      </c>
      <c r="CR37" s="58" t="s">
        <v>41</v>
      </c>
      <c r="CW37" s="58" t="str">
        <f>IF(DA32=DS4,DS29,IF(DA32=DS5,DS30,IF(DA32=DS6,DS31,IF(DA32=DS7,DS32,IF(DA32=DS8,DS33,IF(DA32=DS9,DS34,IF(DA32=DS11,DS35,IF(DA32=DS12,DS36,""))))))))</f>
        <v/>
      </c>
      <c r="DP37" s="73"/>
      <c r="DS37" s="58" t="s">
        <v>60</v>
      </c>
    </row>
    <row r="38" spans="1:123" ht="10.15" customHeight="1" x14ac:dyDescent="0.2">
      <c r="A38" s="84"/>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219"/>
      <c r="AB38" s="57"/>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74"/>
      <c r="DP38" s="73"/>
      <c r="DS38" s="58" t="s">
        <v>61</v>
      </c>
    </row>
    <row r="39" spans="1:123" ht="10.15" customHeight="1" x14ac:dyDescent="0.2">
      <c r="A39" s="84"/>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21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74"/>
      <c r="DC39" s="112"/>
      <c r="DD39" s="112"/>
      <c r="DE39" s="112"/>
      <c r="DF39" s="112"/>
      <c r="DP39" s="73"/>
      <c r="DS39" s="58" t="s">
        <v>62</v>
      </c>
    </row>
    <row r="40" spans="1:123" ht="10.15" customHeight="1" x14ac:dyDescent="0.2">
      <c r="A40" s="84"/>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21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74"/>
      <c r="DP40" s="73"/>
      <c r="DS40" s="58" t="s">
        <v>63</v>
      </c>
    </row>
    <row r="41" spans="1:123" ht="10.15" customHeight="1" x14ac:dyDescent="0.2">
      <c r="A41" s="84"/>
      <c r="B41" s="59"/>
      <c r="C41" s="59"/>
      <c r="D41" s="59"/>
      <c r="E41" s="59"/>
      <c r="F41" s="59"/>
      <c r="G41" s="59"/>
      <c r="H41" s="59"/>
      <c r="I41" s="59"/>
      <c r="J41" s="59"/>
      <c r="K41" s="59"/>
      <c r="L41" s="59"/>
      <c r="M41" s="59"/>
      <c r="N41" s="59"/>
      <c r="O41" s="59"/>
      <c r="P41" s="59"/>
      <c r="Q41" s="59"/>
      <c r="R41" s="59"/>
      <c r="S41" s="59"/>
      <c r="T41" s="59"/>
      <c r="U41" s="59"/>
      <c r="V41" s="59"/>
      <c r="W41" s="59"/>
      <c r="X41" s="59"/>
      <c r="Y41" s="59"/>
      <c r="Z41" s="101"/>
      <c r="AA41" s="21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74"/>
      <c r="DP41" s="73"/>
      <c r="DS41" s="58" t="s">
        <v>64</v>
      </c>
    </row>
    <row r="42" spans="1:123" ht="10.15" customHeight="1" x14ac:dyDescent="0.2">
      <c r="A42" s="84"/>
      <c r="B42" s="59"/>
      <c r="C42" s="59"/>
      <c r="D42" s="59"/>
      <c r="E42" s="59"/>
      <c r="F42" s="59"/>
      <c r="G42" s="59"/>
      <c r="H42" s="59"/>
      <c r="I42" s="59"/>
      <c r="J42" s="59"/>
      <c r="K42" s="59"/>
      <c r="L42" s="59"/>
      <c r="M42" s="59"/>
      <c r="N42" s="59"/>
      <c r="O42" s="59"/>
      <c r="P42" s="59"/>
      <c r="Q42" s="59"/>
      <c r="R42" s="59"/>
      <c r="S42" s="59"/>
      <c r="T42" s="59"/>
      <c r="U42" s="59"/>
      <c r="V42" s="59"/>
      <c r="W42" s="59"/>
      <c r="X42" s="59"/>
      <c r="Y42" s="59"/>
      <c r="Z42" s="103"/>
      <c r="AA42" s="21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74"/>
      <c r="CP42" s="58" t="s">
        <v>94</v>
      </c>
      <c r="CR42" s="58" t="s">
        <v>110</v>
      </c>
      <c r="DP42" s="73"/>
      <c r="DS42" s="58" t="s">
        <v>65</v>
      </c>
    </row>
    <row r="43" spans="1:123" ht="10.15" customHeight="1" x14ac:dyDescent="0.2">
      <c r="A43" s="84"/>
      <c r="B43" s="59"/>
      <c r="C43" s="59"/>
      <c r="D43" s="59"/>
      <c r="E43" s="59"/>
      <c r="F43" s="59"/>
      <c r="G43" s="59"/>
      <c r="H43" s="59"/>
      <c r="I43" s="59"/>
      <c r="J43" s="59"/>
      <c r="K43" s="59"/>
      <c r="L43" s="59"/>
      <c r="M43" s="59"/>
      <c r="N43" s="59"/>
      <c r="O43" s="59"/>
      <c r="P43" s="59"/>
      <c r="Q43" s="59"/>
      <c r="R43" s="59"/>
      <c r="S43" s="59"/>
      <c r="T43" s="59"/>
      <c r="U43" s="59"/>
      <c r="V43" s="59"/>
      <c r="W43" s="59"/>
      <c r="X43" s="59"/>
      <c r="Y43" s="59"/>
      <c r="Z43" s="103"/>
      <c r="AA43" s="21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74"/>
      <c r="CP43" s="58" t="s">
        <v>111</v>
      </c>
      <c r="CR43" s="58" t="s">
        <v>213</v>
      </c>
      <c r="DP43" s="73"/>
      <c r="DS43" s="58" t="s">
        <v>66</v>
      </c>
    </row>
    <row r="44" spans="1:123" ht="10.15" customHeight="1" x14ac:dyDescent="0.2">
      <c r="A44" s="84"/>
      <c r="B44" s="59"/>
      <c r="C44" s="59"/>
      <c r="D44" s="59"/>
      <c r="E44" s="59"/>
      <c r="F44" s="59"/>
      <c r="G44" s="59"/>
      <c r="H44" s="59"/>
      <c r="I44" s="59"/>
      <c r="J44" s="59"/>
      <c r="K44" s="59"/>
      <c r="L44" s="59"/>
      <c r="M44" s="59"/>
      <c r="N44" s="59"/>
      <c r="O44" s="59"/>
      <c r="P44" s="59"/>
      <c r="Q44" s="59"/>
      <c r="R44" s="59"/>
      <c r="S44" s="59"/>
      <c r="T44" s="59"/>
      <c r="U44" s="59"/>
      <c r="V44" s="59"/>
      <c r="W44" s="59"/>
      <c r="X44" s="59"/>
      <c r="Y44" s="59"/>
      <c r="Z44" s="103"/>
      <c r="AA44" s="219"/>
      <c r="AB44" s="59"/>
      <c r="AC44" s="59"/>
      <c r="AD44" s="59"/>
      <c r="AE44" s="59"/>
      <c r="AF44" s="59"/>
      <c r="AG44" s="59"/>
      <c r="AH44" s="59"/>
      <c r="AI44" s="59"/>
      <c r="AJ44" s="59"/>
      <c r="AK44" s="59"/>
      <c r="AL44" s="59"/>
      <c r="AM44" s="59"/>
      <c r="AN44" s="59"/>
      <c r="AO44" s="59"/>
      <c r="AP44" s="59"/>
      <c r="AQ44" s="59"/>
      <c r="AR44" s="59"/>
      <c r="AS44" s="59"/>
      <c r="AT44" s="59"/>
      <c r="AU44" s="59"/>
      <c r="AV44" s="85"/>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74"/>
      <c r="CP44" s="58" t="s">
        <v>112</v>
      </c>
      <c r="CR44" s="58" t="s">
        <v>223</v>
      </c>
      <c r="DP44" s="73"/>
      <c r="DS44" s="58" t="s">
        <v>203</v>
      </c>
    </row>
    <row r="45" spans="1:123" ht="10.15" customHeight="1" x14ac:dyDescent="0.2">
      <c r="A45" s="84"/>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85"/>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74"/>
      <c r="CP45" s="58" t="s">
        <v>108</v>
      </c>
      <c r="CR45" s="58" t="s">
        <v>109</v>
      </c>
      <c r="DP45" s="73"/>
      <c r="DS45" s="58" t="s">
        <v>67</v>
      </c>
    </row>
    <row r="46" spans="1:123" ht="10.15" customHeight="1" x14ac:dyDescent="0.2">
      <c r="A46" s="84"/>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74"/>
      <c r="DP46" s="73"/>
      <c r="DS46" s="58" t="s">
        <v>68</v>
      </c>
    </row>
    <row r="47" spans="1:123" ht="10.15" customHeight="1" x14ac:dyDescent="0.2">
      <c r="A47" s="84"/>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85"/>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74"/>
      <c r="CP47" s="58" t="s">
        <v>156</v>
      </c>
      <c r="DP47" s="73"/>
      <c r="DS47" s="58" t="s">
        <v>69</v>
      </c>
    </row>
    <row r="48" spans="1:123" ht="10.15" customHeight="1" x14ac:dyDescent="0.2">
      <c r="A48" s="84"/>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85"/>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74"/>
      <c r="DP48" s="73"/>
      <c r="DS48" s="58" t="s">
        <v>70</v>
      </c>
    </row>
    <row r="49" spans="1:123" ht="10.15" customHeight="1" x14ac:dyDescent="0.2">
      <c r="A49" s="84"/>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74"/>
      <c r="DP49" s="73"/>
    </row>
    <row r="50" spans="1:123" ht="10.15" customHeight="1" x14ac:dyDescent="0.2">
      <c r="A50" s="84"/>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74"/>
      <c r="DP50" s="73"/>
    </row>
    <row r="51" spans="1:123" ht="10.15" customHeight="1" x14ac:dyDescent="0.2">
      <c r="A51" s="8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74"/>
      <c r="DP51" s="73"/>
      <c r="DS51" s="58">
        <v>1</v>
      </c>
    </row>
    <row r="52" spans="1:123" ht="10.15" customHeight="1" x14ac:dyDescent="0.2">
      <c r="A52" s="8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108"/>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74"/>
      <c r="DP52" s="73"/>
      <c r="DS52" s="58">
        <v>2</v>
      </c>
    </row>
    <row r="53" spans="1:123" ht="10.15" customHeight="1" x14ac:dyDescent="0.2">
      <c r="A53" s="8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108"/>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76"/>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9"/>
      <c r="DS53" s="58">
        <v>3</v>
      </c>
    </row>
    <row r="54" spans="1:123" ht="10.15" customHeight="1" x14ac:dyDescent="0.2">
      <c r="A54" s="8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63" t="s">
        <v>26</v>
      </c>
      <c r="CP54" s="64"/>
      <c r="CQ54" s="64"/>
      <c r="CR54" s="64"/>
      <c r="CS54" s="64"/>
      <c r="CT54" s="64"/>
      <c r="CU54" s="64"/>
      <c r="CV54" s="64"/>
      <c r="CW54" s="64"/>
      <c r="CX54" s="64"/>
      <c r="CY54" s="64"/>
      <c r="CZ54" s="64"/>
      <c r="DA54" s="64"/>
      <c r="DB54" s="64"/>
      <c r="DC54" s="64"/>
      <c r="DD54" s="64"/>
      <c r="DE54" s="64"/>
      <c r="DF54" s="63"/>
      <c r="DG54" s="64"/>
      <c r="DH54" s="65"/>
      <c r="DI54" s="63"/>
      <c r="DJ54" s="64"/>
      <c r="DK54" s="65"/>
      <c r="DL54" s="192"/>
      <c r="DM54" s="193"/>
      <c r="DN54" s="193"/>
      <c r="DO54" s="193"/>
      <c r="DP54" s="194"/>
      <c r="DS54" s="58">
        <v>4</v>
      </c>
    </row>
    <row r="55" spans="1:123" ht="10.15" customHeight="1" x14ac:dyDescent="0.2">
      <c r="A55" s="8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63"/>
      <c r="CP55" s="64"/>
      <c r="CQ55" s="64"/>
      <c r="CR55" s="64"/>
      <c r="CS55" s="64"/>
      <c r="CT55" s="64"/>
      <c r="CU55" s="64"/>
      <c r="CV55" s="64"/>
      <c r="CW55" s="64"/>
      <c r="CX55" s="64"/>
      <c r="CY55" s="64"/>
      <c r="CZ55" s="64"/>
      <c r="DA55" s="64"/>
      <c r="DB55" s="64"/>
      <c r="DC55" s="64"/>
      <c r="DD55" s="64"/>
      <c r="DE55" s="64"/>
      <c r="DF55" s="66" t="s">
        <v>23</v>
      </c>
      <c r="DG55" s="67"/>
      <c r="DH55" s="68"/>
      <c r="DI55" s="66" t="s">
        <v>24</v>
      </c>
      <c r="DJ55" s="67"/>
      <c r="DK55" s="68"/>
      <c r="DL55" s="67" t="s">
        <v>21</v>
      </c>
      <c r="DM55" s="67"/>
      <c r="DN55" s="67"/>
      <c r="DO55" s="67"/>
      <c r="DP55" s="69"/>
      <c r="DS55" s="58">
        <v>5</v>
      </c>
    </row>
    <row r="56" spans="1:123" ht="10.15" customHeight="1" x14ac:dyDescent="0.2">
      <c r="A56" s="8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70" t="s">
        <v>13</v>
      </c>
      <c r="CP56" s="71"/>
      <c r="CQ56" s="71"/>
      <c r="CR56" s="71"/>
      <c r="CS56" s="71"/>
      <c r="CT56" s="71"/>
      <c r="CU56" s="71"/>
      <c r="CV56" s="71"/>
      <c r="CW56" s="71"/>
      <c r="CX56" s="71"/>
      <c r="CY56" s="71"/>
      <c r="CZ56" s="71"/>
      <c r="DA56" s="71"/>
      <c r="DB56" s="71"/>
      <c r="DC56" s="71"/>
      <c r="DD56" s="71"/>
      <c r="DE56" s="72"/>
      <c r="DF56" s="58" t="s">
        <v>116</v>
      </c>
      <c r="DP56" s="73"/>
      <c r="DS56" s="58">
        <v>6</v>
      </c>
    </row>
    <row r="57" spans="1:123" ht="10.15" customHeight="1" x14ac:dyDescent="0.2">
      <c r="A57" s="84"/>
      <c r="B57" s="59"/>
      <c r="C57" s="59"/>
      <c r="D57" s="59"/>
      <c r="E57" s="59"/>
      <c r="F57" s="59"/>
      <c r="G57" s="59"/>
      <c r="H57" s="59">
        <v>1</v>
      </c>
      <c r="I57" s="59"/>
      <c r="J57" s="59"/>
      <c r="K57" s="93"/>
      <c r="L57" s="59"/>
      <c r="M57" s="59"/>
      <c r="N57" s="59"/>
      <c r="O57" s="59">
        <v>2</v>
      </c>
      <c r="P57" s="59"/>
      <c r="Q57" s="59"/>
      <c r="R57" s="93"/>
      <c r="S57" s="59"/>
      <c r="T57" s="59"/>
      <c r="U57" s="59"/>
      <c r="V57" s="59">
        <v>3</v>
      </c>
      <c r="W57" s="59"/>
      <c r="X57" s="59"/>
      <c r="Y57" s="93"/>
      <c r="Z57" s="59"/>
      <c r="AA57" s="59"/>
      <c r="AB57" s="213" t="str">
        <f>IF(DA33=0,"aantal leidingen",DA33)</f>
        <v>aantal leidingen</v>
      </c>
      <c r="AC57" s="213"/>
      <c r="AD57" s="213"/>
      <c r="AE57" s="213"/>
      <c r="AF57" s="213"/>
      <c r="AG57" s="213"/>
      <c r="AH57" s="213"/>
      <c r="AI57" s="213"/>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74"/>
      <c r="DE57" s="75"/>
      <c r="DP57" s="73"/>
      <c r="DS57" s="58">
        <v>7</v>
      </c>
    </row>
    <row r="58" spans="1:123" ht="10.15" customHeight="1" x14ac:dyDescent="0.2">
      <c r="A58" s="84"/>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178" t="str">
        <f>+Projectgegevens!N45</f>
        <v>BOFAS</v>
      </c>
      <c r="CP58" s="179"/>
      <c r="CQ58" s="179"/>
      <c r="CR58" s="179"/>
      <c r="CS58" s="179"/>
      <c r="CT58" s="179"/>
      <c r="CU58" s="179"/>
      <c r="CV58" s="179"/>
      <c r="CW58" s="179"/>
      <c r="CX58" s="179"/>
      <c r="CY58" s="179"/>
      <c r="CZ58" s="179"/>
      <c r="DA58" s="179"/>
      <c r="DB58" s="179"/>
      <c r="DC58" s="179"/>
      <c r="DD58" s="179"/>
      <c r="DE58" s="180"/>
      <c r="DF58" s="185">
        <f>+Projectgegevens!AE45</f>
        <v>0</v>
      </c>
      <c r="DG58" s="186"/>
      <c r="DH58" s="186"/>
      <c r="DI58" s="186"/>
      <c r="DJ58" s="186"/>
      <c r="DK58" s="186"/>
      <c r="DL58" s="186"/>
      <c r="DM58" s="186"/>
      <c r="DN58" s="186"/>
      <c r="DO58" s="186"/>
      <c r="DP58" s="187"/>
      <c r="DS58" s="58">
        <v>8</v>
      </c>
    </row>
    <row r="59" spans="1:123" ht="10.15" customHeight="1" x14ac:dyDescent="0.2">
      <c r="A59" s="84"/>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76"/>
      <c r="CP59" s="77"/>
      <c r="CQ59" s="77"/>
      <c r="CR59" s="77"/>
      <c r="CS59" s="77"/>
      <c r="CT59" s="77"/>
      <c r="CU59" s="77"/>
      <c r="CV59" s="77"/>
      <c r="CW59" s="77"/>
      <c r="CX59" s="77"/>
      <c r="CY59" s="77"/>
      <c r="CZ59" s="77"/>
      <c r="DA59" s="77"/>
      <c r="DB59" s="77"/>
      <c r="DC59" s="77"/>
      <c r="DD59" s="77"/>
      <c r="DE59" s="78"/>
      <c r="DF59" s="76"/>
      <c r="DG59" s="77"/>
      <c r="DH59" s="77"/>
      <c r="DI59" s="77"/>
      <c r="DJ59" s="77"/>
      <c r="DK59" s="77"/>
      <c r="DL59" s="77"/>
      <c r="DM59" s="77"/>
      <c r="DN59" s="77"/>
      <c r="DO59" s="77"/>
      <c r="DP59" s="79"/>
      <c r="DS59" s="58">
        <v>9</v>
      </c>
    </row>
    <row r="60" spans="1:123" ht="10.15" customHeight="1" x14ac:dyDescent="0.2">
      <c r="A60" s="84"/>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70" t="s">
        <v>12</v>
      </c>
      <c r="CP60" s="71"/>
      <c r="CQ60" s="71"/>
      <c r="CR60" s="71"/>
      <c r="CS60" s="71"/>
      <c r="CT60" s="71"/>
      <c r="CU60" s="71"/>
      <c r="CV60" s="71"/>
      <c r="CW60" s="71"/>
      <c r="CX60" s="71"/>
      <c r="CY60" s="71"/>
      <c r="CZ60" s="71"/>
      <c r="DA60" s="71"/>
      <c r="DB60" s="71"/>
      <c r="DC60" s="71"/>
      <c r="DD60" s="71"/>
      <c r="DE60" s="72"/>
      <c r="DP60" s="73"/>
      <c r="DS60" s="58">
        <v>10</v>
      </c>
    </row>
    <row r="61" spans="1:123" ht="10.15" customHeight="1" x14ac:dyDescent="0.2">
      <c r="A61" s="84"/>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74"/>
      <c r="DE61" s="75"/>
      <c r="DP61" s="73"/>
      <c r="DS61" s="58">
        <v>11</v>
      </c>
    </row>
    <row r="62" spans="1:123" ht="10.15" customHeight="1" x14ac:dyDescent="0.2">
      <c r="A62" s="84"/>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178">
        <f>+Projectgegevens!N49</f>
        <v>0</v>
      </c>
      <c r="CP62" s="179"/>
      <c r="CQ62" s="179"/>
      <c r="CR62" s="179"/>
      <c r="CS62" s="179"/>
      <c r="CT62" s="179"/>
      <c r="CU62" s="179"/>
      <c r="CV62" s="179"/>
      <c r="CW62" s="179"/>
      <c r="CX62" s="179"/>
      <c r="CY62" s="179"/>
      <c r="CZ62" s="179"/>
      <c r="DA62" s="179"/>
      <c r="DB62" s="179"/>
      <c r="DC62" s="179"/>
      <c r="DD62" s="179"/>
      <c r="DE62" s="180"/>
      <c r="DP62" s="73"/>
    </row>
    <row r="63" spans="1:123" ht="10.15" customHeight="1" x14ac:dyDescent="0.2">
      <c r="A63" s="84"/>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76"/>
      <c r="CP63" s="77"/>
      <c r="CQ63" s="77"/>
      <c r="CR63" s="77"/>
      <c r="CS63" s="77"/>
      <c r="CT63" s="77"/>
      <c r="CU63" s="77"/>
      <c r="CV63" s="77"/>
      <c r="CW63" s="77"/>
      <c r="CX63" s="77"/>
      <c r="CY63" s="77"/>
      <c r="CZ63" s="77"/>
      <c r="DA63" s="77"/>
      <c r="DB63" s="77"/>
      <c r="DC63" s="77"/>
      <c r="DD63" s="77"/>
      <c r="DE63" s="78"/>
      <c r="DP63" s="73"/>
      <c r="DS63" s="58" t="s">
        <v>43</v>
      </c>
    </row>
    <row r="64" spans="1:123" ht="10.15" customHeight="1" x14ac:dyDescent="0.2">
      <c r="A64" s="84"/>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70" t="s">
        <v>14</v>
      </c>
      <c r="CP64" s="71"/>
      <c r="CQ64" s="71"/>
      <c r="CR64" s="71"/>
      <c r="CS64" s="71"/>
      <c r="CT64" s="71"/>
      <c r="CU64" s="71"/>
      <c r="CV64" s="71"/>
      <c r="CW64" s="71"/>
      <c r="CX64" s="71"/>
      <c r="CY64" s="71"/>
      <c r="CZ64" s="71"/>
      <c r="DA64" s="71"/>
      <c r="DB64" s="71"/>
      <c r="DC64" s="71"/>
      <c r="DD64" s="71"/>
      <c r="DE64" s="72"/>
      <c r="DP64" s="73"/>
      <c r="DS64" s="58" t="s">
        <v>44</v>
      </c>
    </row>
    <row r="65" spans="1:123" ht="10.15" customHeight="1" x14ac:dyDescent="0.2">
      <c r="A65" s="84"/>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196" t="s">
        <v>300</v>
      </c>
      <c r="CP65" s="197"/>
      <c r="CQ65" s="197"/>
      <c r="CR65" s="197"/>
      <c r="CS65" s="197"/>
      <c r="CT65" s="197"/>
      <c r="CU65" s="197"/>
      <c r="CV65" s="197"/>
      <c r="CW65" s="197"/>
      <c r="CX65" s="197"/>
      <c r="CY65" s="197"/>
      <c r="CZ65" s="197"/>
      <c r="DA65" s="197"/>
      <c r="DB65" s="197"/>
      <c r="DC65" s="197"/>
      <c r="DD65" s="197"/>
      <c r="DE65" s="198"/>
      <c r="DP65" s="73"/>
      <c r="DS65" s="58" t="s">
        <v>45</v>
      </c>
    </row>
    <row r="66" spans="1:123" ht="10.15" customHeight="1" x14ac:dyDescent="0.2">
      <c r="A66" s="84"/>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199"/>
      <c r="CP66" s="197"/>
      <c r="CQ66" s="197"/>
      <c r="CR66" s="197"/>
      <c r="CS66" s="197"/>
      <c r="CT66" s="197"/>
      <c r="CU66" s="197"/>
      <c r="CV66" s="197"/>
      <c r="CW66" s="197"/>
      <c r="CX66" s="197"/>
      <c r="CY66" s="197"/>
      <c r="CZ66" s="197"/>
      <c r="DA66" s="197"/>
      <c r="DB66" s="197"/>
      <c r="DC66" s="197"/>
      <c r="DD66" s="197"/>
      <c r="DE66" s="198"/>
      <c r="DP66" s="73"/>
      <c r="DS66" s="58" t="s">
        <v>200</v>
      </c>
    </row>
    <row r="67" spans="1:123" ht="10.15" customHeight="1" x14ac:dyDescent="0.2">
      <c r="A67" s="84"/>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200"/>
      <c r="CP67" s="201"/>
      <c r="CQ67" s="201"/>
      <c r="CR67" s="201"/>
      <c r="CS67" s="201"/>
      <c r="CT67" s="201"/>
      <c r="CU67" s="201"/>
      <c r="CV67" s="201"/>
      <c r="CW67" s="201"/>
      <c r="CX67" s="201"/>
      <c r="CY67" s="201"/>
      <c r="CZ67" s="201"/>
      <c r="DA67" s="201"/>
      <c r="DB67" s="201"/>
      <c r="DC67" s="201"/>
      <c r="DD67" s="201"/>
      <c r="DE67" s="202"/>
      <c r="DP67" s="73"/>
      <c r="DS67" s="58" t="s">
        <v>46</v>
      </c>
    </row>
    <row r="68" spans="1:123" ht="10.15" customHeight="1" x14ac:dyDescent="0.2">
      <c r="A68" s="84"/>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189" t="s">
        <v>15</v>
      </c>
      <c r="CP68" s="190"/>
      <c r="CQ68" s="190"/>
      <c r="CR68" s="191"/>
      <c r="CS68" s="189" t="s">
        <v>16</v>
      </c>
      <c r="CT68" s="190"/>
      <c r="CU68" s="190"/>
      <c r="CV68" s="191"/>
      <c r="CW68" s="189" t="s">
        <v>17</v>
      </c>
      <c r="CX68" s="190"/>
      <c r="CY68" s="190"/>
      <c r="CZ68" s="190"/>
      <c r="DA68" s="191"/>
      <c r="DB68" s="189" t="s">
        <v>18</v>
      </c>
      <c r="DC68" s="190"/>
      <c r="DD68" s="190"/>
      <c r="DE68" s="191"/>
      <c r="DF68" s="189" t="s">
        <v>19</v>
      </c>
      <c r="DG68" s="190"/>
      <c r="DH68" s="190"/>
      <c r="DI68" s="190"/>
      <c r="DJ68" s="191"/>
      <c r="DK68" s="189" t="s">
        <v>20</v>
      </c>
      <c r="DL68" s="190"/>
      <c r="DM68" s="190"/>
      <c r="DN68" s="190"/>
      <c r="DO68" s="190"/>
      <c r="DP68" s="195"/>
      <c r="DS68" s="58" t="s">
        <v>47</v>
      </c>
    </row>
    <row r="69" spans="1:123" ht="10.15" customHeight="1" thickBot="1" x14ac:dyDescent="0.25">
      <c r="A69" s="89"/>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96"/>
      <c r="CO69" s="203"/>
      <c r="CP69" s="204"/>
      <c r="CQ69" s="204"/>
      <c r="CR69" s="205"/>
      <c r="CS69" s="203" t="s">
        <v>22</v>
      </c>
      <c r="CT69" s="204"/>
      <c r="CU69" s="204"/>
      <c r="CV69" s="204"/>
      <c r="CW69" s="203"/>
      <c r="CX69" s="204"/>
      <c r="CY69" s="204"/>
      <c r="CZ69" s="204"/>
      <c r="DA69" s="205"/>
      <c r="DB69" s="203"/>
      <c r="DC69" s="204"/>
      <c r="DD69" s="204"/>
      <c r="DE69" s="205"/>
      <c r="DF69" s="203">
        <f>+Projectgegevens!AE56</f>
        <v>0</v>
      </c>
      <c r="DG69" s="204"/>
      <c r="DH69" s="204"/>
      <c r="DI69" s="204"/>
      <c r="DJ69" s="205"/>
      <c r="DK69" s="203" t="s">
        <v>131</v>
      </c>
      <c r="DL69" s="204"/>
      <c r="DM69" s="204"/>
      <c r="DN69" s="204"/>
      <c r="DO69" s="204"/>
      <c r="DP69" s="206"/>
      <c r="DS69" s="58" t="s">
        <v>248</v>
      </c>
    </row>
    <row r="70" spans="1:123" ht="10.15" customHeight="1" x14ac:dyDescent="0.2">
      <c r="DS70" s="58" t="s">
        <v>48</v>
      </c>
    </row>
    <row r="71" spans="1:123" ht="10.15" customHeight="1" x14ac:dyDescent="0.2">
      <c r="DS71" s="58" t="s">
        <v>49</v>
      </c>
    </row>
    <row r="72" spans="1:123" x14ac:dyDescent="0.2">
      <c r="DS72" s="58" t="s">
        <v>54</v>
      </c>
    </row>
    <row r="73" spans="1:123" x14ac:dyDescent="0.2">
      <c r="C73" s="111"/>
      <c r="DS73" s="58" t="s">
        <v>58</v>
      </c>
    </row>
    <row r="74" spans="1:123" x14ac:dyDescent="0.2">
      <c r="DS74" s="58" t="s">
        <v>59</v>
      </c>
    </row>
  </sheetData>
  <mergeCells count="23">
    <mergeCell ref="DF68:DJ68"/>
    <mergeCell ref="DK68:DP68"/>
    <mergeCell ref="CO69:CR69"/>
    <mergeCell ref="CS69:CV69"/>
    <mergeCell ref="CW69:DA69"/>
    <mergeCell ref="DB69:DE69"/>
    <mergeCell ref="DF69:DJ69"/>
    <mergeCell ref="DK69:DP69"/>
    <mergeCell ref="CO68:CR68"/>
    <mergeCell ref="CS68:CV68"/>
    <mergeCell ref="CW68:DA68"/>
    <mergeCell ref="DB68:DE68"/>
    <mergeCell ref="CO65:DE67"/>
    <mergeCell ref="DL54:DP54"/>
    <mergeCell ref="AB57:AI57"/>
    <mergeCell ref="CO58:DE58"/>
    <mergeCell ref="DF58:DP58"/>
    <mergeCell ref="CO62:DE62"/>
    <mergeCell ref="AA24:AA27"/>
    <mergeCell ref="DA32:DD32"/>
    <mergeCell ref="DA33:DD33"/>
    <mergeCell ref="CW36:CZ36"/>
    <mergeCell ref="AA37:AA44"/>
  </mergeCells>
  <dataValidations count="2">
    <dataValidation type="list" allowBlank="1" showInputMessage="1" showErrorMessage="1" sqref="CW36:CZ36" xr:uid="{00000000-0002-0000-0D00-000000000000}">
      <formula1>$DS$72:$DS$74</formula1>
    </dataValidation>
    <dataValidation type="list" allowBlank="1" showInputMessage="1" showErrorMessage="1" sqref="DA32:DC32" xr:uid="{00000000-0002-0000-0D00-000001000000}">
      <formula1>$DS$4:$DS$12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&amp;C&amp;"Trebuchet MS,Standaard"&amp;F</oddHeader>
    <oddFooter>&amp;L&amp;"Trebuchet MS,Standaard"Printdatum: &amp;D&amp;R&amp;"Trebuchet MS,Standaard"&amp;P/&amp;N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U73"/>
  <sheetViews>
    <sheetView zoomScaleNormal="100" workbookViewId="0">
      <selection activeCell="DL32" sqref="DL32:DO32"/>
    </sheetView>
  </sheetViews>
  <sheetFormatPr defaultColWidth="0" defaultRowHeight="13.5" x14ac:dyDescent="0.2"/>
  <cols>
    <col min="1" max="133" width="1.7109375" style="58" customWidth="1"/>
    <col min="134" max="138" width="8.85546875" style="58" hidden="1" customWidth="1"/>
    <col min="139" max="151" width="9.140625" style="58" hidden="1" customWidth="1"/>
    <col min="152" max="16384" width="8.85546875" style="58" hidden="1"/>
  </cols>
  <sheetData>
    <row r="1" spans="1:137" ht="10.15" customHeight="1" x14ac:dyDescent="0.2">
      <c r="A1" s="97"/>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3"/>
    </row>
    <row r="2" spans="1:137" ht="10.15" customHeight="1" x14ac:dyDescent="0.2">
      <c r="A2" s="98"/>
      <c r="EA2" s="73"/>
    </row>
    <row r="3" spans="1:137" ht="10.15" customHeight="1" x14ac:dyDescent="0.2">
      <c r="A3" s="98"/>
      <c r="L3" s="120"/>
      <c r="EA3" s="73"/>
      <c r="ED3" s="58" t="s">
        <v>42</v>
      </c>
      <c r="EF3" s="58" t="s">
        <v>72</v>
      </c>
      <c r="EG3" s="58" t="s">
        <v>73</v>
      </c>
    </row>
    <row r="4" spans="1:137" ht="10.15" customHeight="1" x14ac:dyDescent="0.2">
      <c r="A4" s="98"/>
      <c r="EA4" s="73"/>
      <c r="ED4" s="58" t="s">
        <v>43</v>
      </c>
      <c r="EE4" s="58">
        <v>20</v>
      </c>
      <c r="EF4" s="58">
        <f t="shared" ref="EF4:EF11" si="0">EE4</f>
        <v>20</v>
      </c>
      <c r="EG4" s="58">
        <f t="shared" ref="EG4:EG11" si="1">EE4*0.4</f>
        <v>8</v>
      </c>
    </row>
    <row r="5" spans="1:137" ht="10.15" customHeight="1" x14ac:dyDescent="0.2">
      <c r="A5" s="98"/>
      <c r="EA5" s="73"/>
      <c r="ED5" s="58" t="s">
        <v>44</v>
      </c>
      <c r="EE5" s="58">
        <v>25</v>
      </c>
      <c r="EF5" s="58">
        <f t="shared" si="0"/>
        <v>25</v>
      </c>
      <c r="EG5" s="58">
        <f t="shared" si="1"/>
        <v>10</v>
      </c>
    </row>
    <row r="6" spans="1:137" ht="10.15" customHeight="1" x14ac:dyDescent="0.2">
      <c r="A6" s="98"/>
      <c r="EA6" s="73"/>
      <c r="ED6" s="58" t="s">
        <v>45</v>
      </c>
      <c r="EE6" s="58">
        <v>32</v>
      </c>
      <c r="EF6" s="58">
        <f t="shared" si="0"/>
        <v>32</v>
      </c>
      <c r="EG6" s="58">
        <f t="shared" si="1"/>
        <v>12.8</v>
      </c>
    </row>
    <row r="7" spans="1:137" ht="10.15" customHeight="1" x14ac:dyDescent="0.2">
      <c r="A7" s="98"/>
      <c r="EA7" s="73"/>
      <c r="ED7" s="58" t="s">
        <v>200</v>
      </c>
    </row>
    <row r="8" spans="1:137" ht="10.15" customHeight="1" x14ac:dyDescent="0.2">
      <c r="A8" s="98"/>
      <c r="AM8" s="115"/>
      <c r="AN8" s="114"/>
      <c r="AO8" s="114"/>
      <c r="AP8" s="114"/>
      <c r="AQ8" s="114"/>
      <c r="AR8" s="114"/>
      <c r="AS8" s="114"/>
      <c r="AT8" s="114"/>
      <c r="AU8" s="114"/>
      <c r="AV8" s="114"/>
      <c r="AW8" s="114"/>
      <c r="AX8" s="114"/>
      <c r="AY8" s="114"/>
      <c r="AZ8" s="116"/>
      <c r="EA8" s="73"/>
      <c r="ED8" s="58" t="s">
        <v>46</v>
      </c>
      <c r="EE8" s="58">
        <v>50</v>
      </c>
      <c r="EF8" s="58">
        <f t="shared" si="0"/>
        <v>50</v>
      </c>
      <c r="EG8" s="58">
        <f t="shared" si="1"/>
        <v>20</v>
      </c>
    </row>
    <row r="9" spans="1:137" ht="10.15" customHeight="1" x14ac:dyDescent="0.2">
      <c r="A9" s="98"/>
      <c r="AM9" s="114"/>
      <c r="AN9" s="114"/>
      <c r="AO9" s="114"/>
      <c r="AP9" s="114"/>
      <c r="AQ9" s="114"/>
      <c r="AR9" s="114"/>
      <c r="AS9" s="114"/>
      <c r="AT9" s="114"/>
      <c r="AU9" s="114"/>
      <c r="AV9" s="114"/>
      <c r="AW9" s="114"/>
      <c r="AX9" s="114"/>
      <c r="AY9" s="114"/>
      <c r="AZ9" s="116"/>
      <c r="EA9" s="73"/>
      <c r="ED9" s="58" t="s">
        <v>47</v>
      </c>
      <c r="EE9" s="58">
        <v>63</v>
      </c>
      <c r="EF9" s="58">
        <f t="shared" si="0"/>
        <v>63</v>
      </c>
      <c r="EG9" s="58">
        <f t="shared" si="1"/>
        <v>25.200000000000003</v>
      </c>
    </row>
    <row r="10" spans="1:137" ht="10.15" customHeight="1" x14ac:dyDescent="0.2">
      <c r="A10" s="98"/>
      <c r="EA10" s="73"/>
      <c r="ED10" s="58" t="s">
        <v>48</v>
      </c>
      <c r="EE10" s="58">
        <v>90</v>
      </c>
      <c r="EF10" s="58">
        <f t="shared" si="0"/>
        <v>90</v>
      </c>
      <c r="EG10" s="58">
        <f t="shared" si="1"/>
        <v>36</v>
      </c>
    </row>
    <row r="11" spans="1:137" ht="10.15" customHeight="1" x14ac:dyDescent="0.2">
      <c r="A11" s="98"/>
      <c r="EA11" s="73"/>
      <c r="ED11" s="58" t="s">
        <v>49</v>
      </c>
      <c r="EE11" s="58">
        <v>110</v>
      </c>
      <c r="EF11" s="58">
        <f t="shared" si="0"/>
        <v>110</v>
      </c>
      <c r="EG11" s="58">
        <f t="shared" si="1"/>
        <v>44</v>
      </c>
    </row>
    <row r="12" spans="1:137" ht="10.15" customHeight="1" x14ac:dyDescent="0.2">
      <c r="A12" s="98"/>
      <c r="EA12" s="73"/>
      <c r="ED12" s="58" t="s">
        <v>50</v>
      </c>
    </row>
    <row r="13" spans="1:137" ht="10.15" customHeight="1" x14ac:dyDescent="0.2">
      <c r="A13" s="98"/>
      <c r="AP13" s="121"/>
      <c r="EA13" s="73"/>
      <c r="ED13" s="58" t="s">
        <v>78</v>
      </c>
    </row>
    <row r="14" spans="1:137" ht="10.15" customHeight="1" x14ac:dyDescent="0.2">
      <c r="A14" s="98"/>
      <c r="EA14" s="73"/>
      <c r="ED14" s="58" t="s">
        <v>79</v>
      </c>
    </row>
    <row r="15" spans="1:137" ht="10.15" customHeight="1" x14ac:dyDescent="0.2">
      <c r="A15" s="98"/>
      <c r="EA15" s="73"/>
      <c r="ED15" s="58" t="s">
        <v>80</v>
      </c>
    </row>
    <row r="16" spans="1:137" ht="10.15" customHeight="1" x14ac:dyDescent="0.2">
      <c r="A16" s="98"/>
      <c r="EA16" s="73"/>
      <c r="ED16" s="58" t="s">
        <v>202</v>
      </c>
    </row>
    <row r="17" spans="1:134" ht="10.15" customHeight="1" x14ac:dyDescent="0.2">
      <c r="A17" s="98"/>
      <c r="DC17" s="58" t="s">
        <v>75</v>
      </c>
      <c r="EA17" s="73"/>
      <c r="ED17" s="58" t="s">
        <v>81</v>
      </c>
    </row>
    <row r="18" spans="1:134" ht="10.15" customHeight="1" x14ac:dyDescent="0.2">
      <c r="A18" s="98"/>
      <c r="EA18" s="73"/>
      <c r="ED18" s="58" t="s">
        <v>82</v>
      </c>
    </row>
    <row r="19" spans="1:134" ht="10.15" customHeight="1" x14ac:dyDescent="0.2">
      <c r="A19" s="98"/>
      <c r="EA19" s="73"/>
      <c r="ED19" s="58" t="s">
        <v>55</v>
      </c>
    </row>
    <row r="20" spans="1:134" ht="10.15" customHeight="1" x14ac:dyDescent="0.2">
      <c r="A20" s="98"/>
      <c r="EA20" s="73"/>
      <c r="ED20" s="58" t="s">
        <v>56</v>
      </c>
    </row>
    <row r="21" spans="1:134" ht="10.15" customHeight="1" x14ac:dyDescent="0.2">
      <c r="A21" s="98"/>
      <c r="EA21" s="73"/>
      <c r="ED21" s="58" t="s">
        <v>51</v>
      </c>
    </row>
    <row r="22" spans="1:134" ht="10.15" customHeight="1" x14ac:dyDescent="0.2">
      <c r="A22" s="98"/>
      <c r="EA22" s="73"/>
      <c r="ED22" s="58" t="s">
        <v>52</v>
      </c>
    </row>
    <row r="23" spans="1:134" ht="10.15" customHeight="1" x14ac:dyDescent="0.2">
      <c r="A23" s="98"/>
      <c r="AA23" s="117"/>
      <c r="EA23" s="73"/>
      <c r="ED23" s="58" t="s">
        <v>53</v>
      </c>
    </row>
    <row r="24" spans="1:134" ht="10.15" customHeight="1" x14ac:dyDescent="0.2">
      <c r="A24" s="98"/>
      <c r="K24" s="120"/>
      <c r="AA24" s="222" t="s">
        <v>207</v>
      </c>
      <c r="AB24" s="118"/>
      <c r="EA24" s="73"/>
      <c r="ED24" s="58" t="s">
        <v>201</v>
      </c>
    </row>
    <row r="25" spans="1:134" ht="10.15" customHeight="1" x14ac:dyDescent="0.2">
      <c r="A25" s="98"/>
      <c r="X25" s="117"/>
      <c r="AA25" s="223"/>
      <c r="AB25" s="122"/>
      <c r="EA25" s="73"/>
      <c r="ED25" s="58" t="s">
        <v>71</v>
      </c>
    </row>
    <row r="26" spans="1:134" ht="10.15" customHeight="1" x14ac:dyDescent="0.2">
      <c r="A26" s="98"/>
      <c r="X26" s="114"/>
      <c r="AA26" s="223"/>
      <c r="AB26" s="122"/>
      <c r="EA26" s="73"/>
      <c r="ED26" s="58" t="s">
        <v>54</v>
      </c>
    </row>
    <row r="27" spans="1:134" ht="10.15" customHeight="1" x14ac:dyDescent="0.2">
      <c r="A27" s="98"/>
      <c r="X27" s="114"/>
      <c r="AA27" s="223"/>
      <c r="AB27" s="122"/>
      <c r="EA27" s="73"/>
      <c r="ED27" s="58" t="s">
        <v>57</v>
      </c>
    </row>
    <row r="28" spans="1:134" ht="10.15" customHeight="1" x14ac:dyDescent="0.2">
      <c r="A28" s="98"/>
      <c r="X28" s="114"/>
      <c r="EA28" s="73"/>
      <c r="ED28" s="58" t="s">
        <v>51</v>
      </c>
    </row>
    <row r="29" spans="1:134" ht="10.15" customHeight="1" x14ac:dyDescent="0.2">
      <c r="A29" s="98"/>
      <c r="CZ29" s="70"/>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110"/>
      <c r="ED29" s="58" t="s">
        <v>52</v>
      </c>
    </row>
    <row r="30" spans="1:134" ht="10.15" customHeight="1" x14ac:dyDescent="0.2">
      <c r="A30" s="98"/>
      <c r="CZ30" s="74"/>
      <c r="DA30" s="107" t="s">
        <v>25</v>
      </c>
      <c r="EA30" s="73"/>
      <c r="ED30" s="58" t="s">
        <v>53</v>
      </c>
    </row>
    <row r="31" spans="1:134" ht="10.15" customHeight="1" x14ac:dyDescent="0.2">
      <c r="A31" s="98"/>
      <c r="CZ31" s="74"/>
      <c r="EA31" s="73"/>
      <c r="ED31" s="58" t="s">
        <v>201</v>
      </c>
    </row>
    <row r="32" spans="1:134" ht="10.15" customHeight="1" x14ac:dyDescent="0.2">
      <c r="A32" s="98"/>
      <c r="CZ32" s="74"/>
      <c r="DA32" s="58" t="s">
        <v>9</v>
      </c>
      <c r="DC32" s="58" t="s">
        <v>208</v>
      </c>
      <c r="DL32" s="127"/>
      <c r="DM32" s="127"/>
      <c r="DN32" s="127"/>
      <c r="DO32" s="221"/>
      <c r="EA32" s="73"/>
      <c r="ED32" s="58" t="s">
        <v>71</v>
      </c>
    </row>
    <row r="33" spans="1:134" ht="10.15" customHeight="1" x14ac:dyDescent="0.2">
      <c r="A33" s="98"/>
      <c r="CZ33" s="74"/>
      <c r="DC33" s="58" t="s">
        <v>74</v>
      </c>
      <c r="DL33" s="220"/>
      <c r="DM33" s="220"/>
      <c r="DN33" s="220"/>
      <c r="DO33" s="220"/>
      <c r="EA33" s="73"/>
      <c r="ED33" s="58" t="s">
        <v>54</v>
      </c>
    </row>
    <row r="34" spans="1:134" ht="10.15" customHeight="1" x14ac:dyDescent="0.2">
      <c r="A34" s="98"/>
      <c r="CZ34" s="74"/>
      <c r="DA34" s="58" t="s">
        <v>29</v>
      </c>
      <c r="DC34" s="58" t="s">
        <v>206</v>
      </c>
      <c r="DY34" s="58" t="str">
        <f>IF(DL32=ED4,ED13,IF(DL32=ED5,ED14,IF(DL32=ED6,ED15,IF(DL32=ED7,ED16,IF(DL32=ED8,ED17,IF(DL32=ED9,ED18,""))))))</f>
        <v/>
      </c>
      <c r="EA34" s="73"/>
      <c r="ED34" s="58" t="s">
        <v>58</v>
      </c>
    </row>
    <row r="35" spans="1:134" ht="10.15" customHeight="1" x14ac:dyDescent="0.2">
      <c r="A35" s="98"/>
      <c r="CZ35" s="74"/>
      <c r="DA35" s="58" t="s">
        <v>30</v>
      </c>
      <c r="DC35" s="58" t="str">
        <f>IF(DL32=ED4,"Kogelkraan   "&amp;ED21,IF(DL32=ED5,"Kogelkraan   "&amp;ED22,IF(DL32=ED6,"Kogelkraan   "&amp;ED23,IF(DL32=ED7,"Kogelkraan   "&amp;ED24,IF(DL32=ED8,"Kogelkraan   "&amp;ED25,IF(DL32=ED9,"Kogelkraan   "&amp;ED26,IF(DL32=ED10,"Schuifafsluiter   "&amp;ED34,IF(DL32=ED11,"Schuifafsluiter   "&amp;ED35,"Kogelkraan als dia&lt;=63mm/schuifafsluiter als dia&gt;63mm"))))))))</f>
        <v>Kogelkraan als dia&lt;=63mm/schuifafsluiter als dia&gt;63mm</v>
      </c>
      <c r="EA35" s="73"/>
      <c r="ED35" s="58" t="s">
        <v>59</v>
      </c>
    </row>
    <row r="36" spans="1:134" ht="10.15" customHeight="1" x14ac:dyDescent="0.2">
      <c r="A36" s="98"/>
      <c r="CZ36" s="74"/>
      <c r="DA36" s="58" t="s">
        <v>31</v>
      </c>
      <c r="DC36" s="58" t="s">
        <v>210</v>
      </c>
      <c r="DT36" s="127"/>
      <c r="DU36" s="221"/>
      <c r="DV36" s="221"/>
      <c r="DW36" s="221"/>
      <c r="EA36" s="73"/>
      <c r="ED36" s="58" t="s">
        <v>60</v>
      </c>
    </row>
    <row r="37" spans="1:134" ht="10.15" customHeight="1" x14ac:dyDescent="0.2">
      <c r="A37" s="98"/>
      <c r="H37" s="114"/>
      <c r="CZ37" s="74"/>
      <c r="DA37" s="58" t="s">
        <v>32</v>
      </c>
      <c r="DC37" s="58" t="s">
        <v>41</v>
      </c>
      <c r="DH37" s="58" t="str">
        <f>IF(DL32=ED4,ED28,IF(DL32=ED5,ED29,IF(DL32=ED6,ED30,IF(DL32=ED7,ED31,IF(DL32=ED8,ED32,IF(DL32=ED9,ED33,IF(DL32=ED10,ED34,IF(DL32=ED11,ED35,""))))))))</f>
        <v/>
      </c>
      <c r="EA37" s="73"/>
      <c r="ED37" s="58" t="s">
        <v>61</v>
      </c>
    </row>
    <row r="38" spans="1:134" ht="10.15" customHeight="1" x14ac:dyDescent="0.2">
      <c r="A38" s="98"/>
      <c r="AB38" s="114"/>
      <c r="CZ38" s="74"/>
      <c r="DA38" s="58" t="s">
        <v>33</v>
      </c>
      <c r="DC38" s="58" t="s">
        <v>208</v>
      </c>
      <c r="DK38" s="127"/>
      <c r="DL38" s="127"/>
      <c r="DM38" s="127"/>
      <c r="DN38" s="221"/>
      <c r="EA38" s="73"/>
      <c r="ED38" s="58" t="s">
        <v>62</v>
      </c>
    </row>
    <row r="39" spans="1:134" ht="10.15" customHeight="1" x14ac:dyDescent="0.2">
      <c r="A39" s="98"/>
      <c r="CZ39" s="74"/>
      <c r="DC39" s="58" t="s">
        <v>209</v>
      </c>
      <c r="DN39" s="220"/>
      <c r="DO39" s="220"/>
      <c r="DP39" s="220"/>
      <c r="DQ39" s="220"/>
      <c r="EA39" s="73"/>
      <c r="ED39" s="58" t="s">
        <v>63</v>
      </c>
    </row>
    <row r="40" spans="1:134" ht="10.15" customHeight="1" x14ac:dyDescent="0.2">
      <c r="A40" s="98"/>
      <c r="CZ40" s="74"/>
      <c r="DA40" s="58" t="s">
        <v>83</v>
      </c>
      <c r="DC40" s="58" t="s">
        <v>40</v>
      </c>
      <c r="DG40" s="127"/>
      <c r="DH40" s="221"/>
      <c r="DI40" s="221"/>
      <c r="DJ40" s="221"/>
      <c r="EA40" s="73"/>
      <c r="ED40" s="58" t="s">
        <v>64</v>
      </c>
    </row>
    <row r="41" spans="1:134" ht="10.15" customHeight="1" x14ac:dyDescent="0.2">
      <c r="A41" s="98"/>
      <c r="Z41" s="118"/>
      <c r="CZ41" s="74"/>
      <c r="DA41" s="58" t="s">
        <v>86</v>
      </c>
      <c r="DC41" s="58" t="s">
        <v>41</v>
      </c>
      <c r="DH41" s="58" t="str">
        <f>IF(DK38=ED4,ED28,IF(DK38=ED5,ED29,IF(DK38=ED6,ED30,IF(DK38=ED7,ED31,IF(DK38=ED8,ED32,IF(DK38=ED9,ED33,IF(DK38=ED10,ED34,IF(DK38=ED11,ED35,""))))))))</f>
        <v/>
      </c>
      <c r="EA41" s="73"/>
      <c r="ED41" s="58" t="s">
        <v>65</v>
      </c>
    </row>
    <row r="42" spans="1:134" ht="10.15" customHeight="1" x14ac:dyDescent="0.2">
      <c r="A42" s="98"/>
      <c r="Z42" s="122"/>
      <c r="CZ42" s="74"/>
      <c r="DA42" s="58" t="s">
        <v>94</v>
      </c>
      <c r="DC42" s="58" t="s">
        <v>110</v>
      </c>
      <c r="EA42" s="73"/>
      <c r="ED42" s="58" t="s">
        <v>66</v>
      </c>
    </row>
    <row r="43" spans="1:134" ht="10.15" customHeight="1" x14ac:dyDescent="0.2">
      <c r="A43" s="98"/>
      <c r="Z43" s="122"/>
      <c r="CZ43" s="74"/>
      <c r="DA43" s="58" t="s">
        <v>108</v>
      </c>
      <c r="DC43" s="58" t="s">
        <v>109</v>
      </c>
      <c r="EA43" s="73"/>
      <c r="ED43" s="58" t="s">
        <v>203</v>
      </c>
    </row>
    <row r="44" spans="1:134" ht="10.15" customHeight="1" x14ac:dyDescent="0.2">
      <c r="A44" s="98"/>
      <c r="Z44" s="122"/>
      <c r="AA44" s="222" t="s">
        <v>204</v>
      </c>
      <c r="AV44" s="119"/>
      <c r="CZ44" s="74"/>
      <c r="EA44" s="73"/>
      <c r="ED44" s="58" t="s">
        <v>67</v>
      </c>
    </row>
    <row r="45" spans="1:134" ht="10.15" customHeight="1" x14ac:dyDescent="0.2">
      <c r="A45" s="98"/>
      <c r="AA45" s="222"/>
      <c r="AV45" s="119"/>
      <c r="CZ45" s="74"/>
      <c r="DA45" s="58" t="s">
        <v>156</v>
      </c>
      <c r="EA45" s="73"/>
      <c r="ED45" s="58" t="s">
        <v>68</v>
      </c>
    </row>
    <row r="46" spans="1:134" ht="10.15" customHeight="1" x14ac:dyDescent="0.2">
      <c r="A46" s="98"/>
      <c r="AA46" s="222"/>
      <c r="CZ46" s="74"/>
      <c r="EA46" s="73"/>
      <c r="ED46" s="58" t="s">
        <v>69</v>
      </c>
    </row>
    <row r="47" spans="1:134" ht="10.15" customHeight="1" x14ac:dyDescent="0.2">
      <c r="A47" s="98"/>
      <c r="AA47" s="222"/>
      <c r="AZ47" s="119"/>
      <c r="CZ47" s="74"/>
      <c r="EA47" s="73"/>
      <c r="ED47" s="58" t="s">
        <v>70</v>
      </c>
    </row>
    <row r="48" spans="1:134" ht="10.15" customHeight="1" x14ac:dyDescent="0.2">
      <c r="A48" s="98"/>
      <c r="AA48" s="222"/>
      <c r="AZ48" s="119"/>
      <c r="CZ48" s="74"/>
      <c r="EA48" s="73"/>
    </row>
    <row r="49" spans="1:134" ht="10.15" customHeight="1" x14ac:dyDescent="0.2">
      <c r="A49" s="98"/>
      <c r="CZ49" s="74"/>
      <c r="EA49" s="73"/>
    </row>
    <row r="50" spans="1:134" ht="10.15" customHeight="1" x14ac:dyDescent="0.2">
      <c r="A50" s="98"/>
      <c r="CZ50" s="74"/>
      <c r="EA50" s="73"/>
      <c r="ED50" s="58">
        <v>1</v>
      </c>
    </row>
    <row r="51" spans="1:134" ht="10.15" customHeight="1" x14ac:dyDescent="0.2">
      <c r="A51" s="98"/>
      <c r="CZ51" s="74"/>
      <c r="EA51" s="73"/>
      <c r="ED51" s="58">
        <v>2</v>
      </c>
    </row>
    <row r="52" spans="1:134" ht="10.15" customHeight="1" x14ac:dyDescent="0.2">
      <c r="A52" s="98"/>
      <c r="BE52" s="123"/>
      <c r="CZ52" s="74"/>
      <c r="EA52" s="73"/>
      <c r="ED52" s="58">
        <v>3</v>
      </c>
    </row>
    <row r="53" spans="1:134" ht="10.15" customHeight="1" x14ac:dyDescent="0.2">
      <c r="A53" s="98"/>
      <c r="BE53" s="123"/>
      <c r="CZ53" s="76"/>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9"/>
      <c r="ED53" s="58">
        <v>4</v>
      </c>
    </row>
    <row r="54" spans="1:134" ht="10.15" customHeight="1" x14ac:dyDescent="0.2">
      <c r="A54" s="98"/>
      <c r="CZ54" s="63" t="s">
        <v>26</v>
      </c>
      <c r="DA54" s="64"/>
      <c r="DB54" s="64"/>
      <c r="DC54" s="64"/>
      <c r="DD54" s="64"/>
      <c r="DE54" s="64"/>
      <c r="DF54" s="64"/>
      <c r="DG54" s="64"/>
      <c r="DH54" s="64"/>
      <c r="DI54" s="64"/>
      <c r="DJ54" s="64"/>
      <c r="DK54" s="64"/>
      <c r="DL54" s="64"/>
      <c r="DM54" s="64"/>
      <c r="DN54" s="64"/>
      <c r="DO54" s="64"/>
      <c r="DP54" s="64"/>
      <c r="DQ54" s="63"/>
      <c r="DR54" s="64"/>
      <c r="DS54" s="65"/>
      <c r="DT54" s="63"/>
      <c r="DU54" s="64"/>
      <c r="DV54" s="65"/>
      <c r="DW54" s="192"/>
      <c r="DX54" s="193"/>
      <c r="DY54" s="193"/>
      <c r="DZ54" s="193"/>
      <c r="EA54" s="194"/>
      <c r="ED54" s="58">
        <v>5</v>
      </c>
    </row>
    <row r="55" spans="1:134" ht="10.15" customHeight="1" x14ac:dyDescent="0.2">
      <c r="A55" s="98"/>
      <c r="CZ55" s="63"/>
      <c r="DA55" s="64"/>
      <c r="DB55" s="64"/>
      <c r="DC55" s="64"/>
      <c r="DD55" s="64"/>
      <c r="DE55" s="64"/>
      <c r="DF55" s="64"/>
      <c r="DG55" s="64"/>
      <c r="DH55" s="64"/>
      <c r="DI55" s="64"/>
      <c r="DJ55" s="64"/>
      <c r="DK55" s="64"/>
      <c r="DL55" s="64"/>
      <c r="DM55" s="64"/>
      <c r="DN55" s="64"/>
      <c r="DO55" s="64"/>
      <c r="DP55" s="64"/>
      <c r="DQ55" s="63" t="s">
        <v>23</v>
      </c>
      <c r="DR55" s="64"/>
      <c r="DS55" s="65"/>
      <c r="DT55" s="63" t="s">
        <v>24</v>
      </c>
      <c r="DU55" s="64"/>
      <c r="DV55" s="65"/>
      <c r="DW55" s="64" t="s">
        <v>21</v>
      </c>
      <c r="DX55" s="64"/>
      <c r="DY55" s="64"/>
      <c r="DZ55" s="64"/>
      <c r="EA55" s="124"/>
      <c r="ED55" s="58">
        <v>6</v>
      </c>
    </row>
    <row r="56" spans="1:134" ht="10.15" customHeight="1" x14ac:dyDescent="0.2">
      <c r="A56" s="98"/>
      <c r="CZ56" s="70" t="s">
        <v>13</v>
      </c>
      <c r="DA56" s="71"/>
      <c r="DB56" s="71"/>
      <c r="DC56" s="71"/>
      <c r="DD56" s="71"/>
      <c r="DE56" s="71"/>
      <c r="DF56" s="71"/>
      <c r="DG56" s="71"/>
      <c r="DH56" s="71"/>
      <c r="DI56" s="71"/>
      <c r="DJ56" s="71"/>
      <c r="DK56" s="71"/>
      <c r="DL56" s="71"/>
      <c r="DM56" s="71"/>
      <c r="DN56" s="71"/>
      <c r="DO56" s="71"/>
      <c r="DP56" s="72"/>
      <c r="DQ56" s="58" t="s">
        <v>116</v>
      </c>
      <c r="EA56" s="73"/>
      <c r="ED56" s="58">
        <v>7</v>
      </c>
    </row>
    <row r="57" spans="1:134" ht="10.15" customHeight="1" x14ac:dyDescent="0.2">
      <c r="A57" s="98"/>
      <c r="H57" s="58">
        <v>1</v>
      </c>
      <c r="K57" s="125"/>
      <c r="O57" s="58">
        <v>2</v>
      </c>
      <c r="R57" s="125"/>
      <c r="V57" s="58">
        <v>3</v>
      </c>
      <c r="Y57" s="125"/>
      <c r="AB57" s="179" t="str">
        <f>IF(DL33=0,"aantal leidingen",DL33)</f>
        <v>aantal leidingen</v>
      </c>
      <c r="AC57" s="179"/>
      <c r="AD57" s="179"/>
      <c r="AE57" s="179"/>
      <c r="AF57" s="179"/>
      <c r="AG57" s="179"/>
      <c r="AH57" s="179"/>
      <c r="AI57" s="179"/>
      <c r="CB57" s="58">
        <v>2</v>
      </c>
      <c r="CF57" s="179" t="str">
        <f>IF(DN39=0,"aantal dompelpompen",DN39)</f>
        <v>aantal dompelpompen</v>
      </c>
      <c r="CG57" s="179"/>
      <c r="CH57" s="179"/>
      <c r="CI57" s="179"/>
      <c r="CJ57" s="179"/>
      <c r="CK57" s="179"/>
      <c r="CL57" s="179"/>
      <c r="CM57" s="179"/>
      <c r="CN57" s="179"/>
      <c r="CO57" s="179"/>
      <c r="CP57" s="179"/>
      <c r="CZ57" s="74"/>
      <c r="DP57" s="75"/>
      <c r="EA57" s="73"/>
      <c r="ED57" s="58">
        <v>8</v>
      </c>
    </row>
    <row r="58" spans="1:134" ht="10.15" customHeight="1" x14ac:dyDescent="0.2">
      <c r="A58" s="98"/>
      <c r="CZ58" s="178" t="str">
        <f>+Projectgegevens!N45</f>
        <v>BOFAS</v>
      </c>
      <c r="DA58" s="179"/>
      <c r="DB58" s="179"/>
      <c r="DC58" s="179"/>
      <c r="DD58" s="179"/>
      <c r="DE58" s="179"/>
      <c r="DF58" s="179"/>
      <c r="DG58" s="179"/>
      <c r="DH58" s="179"/>
      <c r="DI58" s="179"/>
      <c r="DJ58" s="179"/>
      <c r="DK58" s="179"/>
      <c r="DL58" s="179"/>
      <c r="DM58" s="179"/>
      <c r="DN58" s="179"/>
      <c r="DO58" s="179"/>
      <c r="DP58" s="180"/>
      <c r="DQ58" s="185">
        <f>+Projectgegevens!AE45</f>
        <v>0</v>
      </c>
      <c r="DR58" s="186"/>
      <c r="DS58" s="186"/>
      <c r="DT58" s="186"/>
      <c r="DU58" s="186"/>
      <c r="DV58" s="186"/>
      <c r="DW58" s="186"/>
      <c r="DX58" s="186"/>
      <c r="DY58" s="186"/>
      <c r="DZ58" s="186"/>
      <c r="EA58" s="187"/>
      <c r="ED58" s="58">
        <v>9</v>
      </c>
    </row>
    <row r="59" spans="1:134" ht="10.15" customHeight="1" x14ac:dyDescent="0.2">
      <c r="A59" s="98"/>
      <c r="CZ59" s="76"/>
      <c r="DA59" s="77"/>
      <c r="DB59" s="77"/>
      <c r="DC59" s="77"/>
      <c r="DD59" s="77"/>
      <c r="DE59" s="77"/>
      <c r="DF59" s="77"/>
      <c r="DG59" s="77"/>
      <c r="DH59" s="77"/>
      <c r="DI59" s="77"/>
      <c r="DJ59" s="77"/>
      <c r="DK59" s="77"/>
      <c r="DL59" s="77"/>
      <c r="DM59" s="77"/>
      <c r="DN59" s="77"/>
      <c r="DO59" s="77"/>
      <c r="DP59" s="78"/>
      <c r="DQ59" s="76"/>
      <c r="DR59" s="77"/>
      <c r="DS59" s="77"/>
      <c r="DT59" s="77"/>
      <c r="DU59" s="77"/>
      <c r="DV59" s="77"/>
      <c r="DW59" s="77"/>
      <c r="DX59" s="77"/>
      <c r="DY59" s="77"/>
      <c r="DZ59" s="77"/>
      <c r="EA59" s="79"/>
      <c r="ED59" s="58">
        <v>10</v>
      </c>
    </row>
    <row r="60" spans="1:134" ht="10.15" customHeight="1" x14ac:dyDescent="0.2">
      <c r="A60" s="98"/>
      <c r="CZ60" s="70" t="s">
        <v>12</v>
      </c>
      <c r="DA60" s="71"/>
      <c r="DB60" s="71"/>
      <c r="DC60" s="71"/>
      <c r="DD60" s="71"/>
      <c r="DE60" s="71"/>
      <c r="DF60" s="71"/>
      <c r="DG60" s="71"/>
      <c r="DH60" s="71"/>
      <c r="DI60" s="71"/>
      <c r="DJ60" s="71"/>
      <c r="DK60" s="71"/>
      <c r="DL60" s="71"/>
      <c r="DM60" s="71"/>
      <c r="DN60" s="71"/>
      <c r="DO60" s="71"/>
      <c r="DP60" s="72"/>
      <c r="EA60" s="73"/>
      <c r="ED60" s="58">
        <v>11</v>
      </c>
    </row>
    <row r="61" spans="1:134" ht="10.15" customHeight="1" x14ac:dyDescent="0.2">
      <c r="A61" s="98"/>
      <c r="CZ61" s="74"/>
      <c r="DP61" s="75"/>
      <c r="EA61" s="73"/>
    </row>
    <row r="62" spans="1:134" ht="10.15" customHeight="1" x14ac:dyDescent="0.2">
      <c r="A62" s="98"/>
      <c r="CZ62" s="178">
        <f>+Projectgegevens!N49</f>
        <v>0</v>
      </c>
      <c r="DA62" s="179"/>
      <c r="DB62" s="179"/>
      <c r="DC62" s="179"/>
      <c r="DD62" s="179"/>
      <c r="DE62" s="179"/>
      <c r="DF62" s="179"/>
      <c r="DG62" s="179"/>
      <c r="DH62" s="179"/>
      <c r="DI62" s="179"/>
      <c r="DJ62" s="179"/>
      <c r="DK62" s="179"/>
      <c r="DL62" s="179"/>
      <c r="DM62" s="179"/>
      <c r="DN62" s="179"/>
      <c r="DO62" s="179"/>
      <c r="DP62" s="180"/>
      <c r="EA62" s="73"/>
      <c r="ED62" s="58" t="s">
        <v>43</v>
      </c>
    </row>
    <row r="63" spans="1:134" ht="10.15" customHeight="1" x14ac:dyDescent="0.2">
      <c r="A63" s="98"/>
      <c r="CZ63" s="76"/>
      <c r="DA63" s="77"/>
      <c r="DB63" s="77"/>
      <c r="DC63" s="77"/>
      <c r="DD63" s="77"/>
      <c r="DE63" s="77"/>
      <c r="DF63" s="77"/>
      <c r="DG63" s="77"/>
      <c r="DH63" s="77"/>
      <c r="DI63" s="77"/>
      <c r="DJ63" s="77"/>
      <c r="DK63" s="77"/>
      <c r="DL63" s="77"/>
      <c r="DM63" s="77"/>
      <c r="DN63" s="77"/>
      <c r="DO63" s="77"/>
      <c r="DP63" s="78"/>
      <c r="EA63" s="73"/>
      <c r="ED63" s="58" t="s">
        <v>44</v>
      </c>
    </row>
    <row r="64" spans="1:134" ht="10.15" customHeight="1" x14ac:dyDescent="0.2">
      <c r="A64" s="98"/>
      <c r="CZ64" s="70" t="s">
        <v>14</v>
      </c>
      <c r="DA64" s="71"/>
      <c r="DB64" s="71"/>
      <c r="DC64" s="71"/>
      <c r="DD64" s="71"/>
      <c r="DE64" s="71"/>
      <c r="DF64" s="71"/>
      <c r="DG64" s="71"/>
      <c r="DH64" s="71"/>
      <c r="DI64" s="71"/>
      <c r="DJ64" s="71"/>
      <c r="DK64" s="71"/>
      <c r="DL64" s="71"/>
      <c r="DM64" s="71"/>
      <c r="DN64" s="71"/>
      <c r="DO64" s="71"/>
      <c r="DP64" s="72"/>
      <c r="EA64" s="73"/>
      <c r="ED64" s="58" t="s">
        <v>45</v>
      </c>
    </row>
    <row r="65" spans="1:134" ht="10.15" customHeight="1" x14ac:dyDescent="0.2">
      <c r="A65" s="98"/>
      <c r="CZ65" s="74"/>
      <c r="DP65" s="75"/>
      <c r="EA65" s="73"/>
      <c r="ED65" s="58" t="s">
        <v>200</v>
      </c>
    </row>
    <row r="66" spans="1:134" ht="10.15" customHeight="1" x14ac:dyDescent="0.2">
      <c r="A66" s="98"/>
      <c r="CZ66" s="178" t="s">
        <v>302</v>
      </c>
      <c r="DA66" s="179"/>
      <c r="DB66" s="179"/>
      <c r="DC66" s="179"/>
      <c r="DD66" s="179"/>
      <c r="DE66" s="179"/>
      <c r="DF66" s="179"/>
      <c r="DG66" s="179"/>
      <c r="DH66" s="179"/>
      <c r="DI66" s="179"/>
      <c r="DJ66" s="179"/>
      <c r="DK66" s="179"/>
      <c r="DL66" s="179"/>
      <c r="DM66" s="179"/>
      <c r="DN66" s="179"/>
      <c r="DO66" s="179"/>
      <c r="DP66" s="180"/>
      <c r="EA66" s="73"/>
      <c r="ED66" s="58" t="s">
        <v>46</v>
      </c>
    </row>
    <row r="67" spans="1:134" ht="10.15" customHeight="1" x14ac:dyDescent="0.2">
      <c r="A67" s="98"/>
      <c r="CZ67" s="76"/>
      <c r="DA67" s="77"/>
      <c r="DB67" s="77"/>
      <c r="DC67" s="77"/>
      <c r="DD67" s="77"/>
      <c r="DE67" s="77"/>
      <c r="DF67" s="77"/>
      <c r="DG67" s="77"/>
      <c r="DH67" s="77"/>
      <c r="DI67" s="77"/>
      <c r="DJ67" s="77"/>
      <c r="DK67" s="77"/>
      <c r="DL67" s="77"/>
      <c r="DM67" s="77"/>
      <c r="DN67" s="77"/>
      <c r="DO67" s="77"/>
      <c r="DP67" s="78"/>
      <c r="EA67" s="73"/>
      <c r="ED67" s="58" t="s">
        <v>47</v>
      </c>
    </row>
    <row r="68" spans="1:134" ht="10.15" customHeight="1" x14ac:dyDescent="0.2">
      <c r="A68" s="98"/>
      <c r="CZ68" s="189" t="s">
        <v>15</v>
      </c>
      <c r="DA68" s="190"/>
      <c r="DB68" s="190"/>
      <c r="DC68" s="191"/>
      <c r="DD68" s="189" t="s">
        <v>16</v>
      </c>
      <c r="DE68" s="190"/>
      <c r="DF68" s="190"/>
      <c r="DG68" s="191"/>
      <c r="DH68" s="189" t="s">
        <v>17</v>
      </c>
      <c r="DI68" s="190"/>
      <c r="DJ68" s="190"/>
      <c r="DK68" s="190"/>
      <c r="DL68" s="191"/>
      <c r="DM68" s="189" t="s">
        <v>18</v>
      </c>
      <c r="DN68" s="190"/>
      <c r="DO68" s="190"/>
      <c r="DP68" s="191"/>
      <c r="DQ68" s="189" t="s">
        <v>19</v>
      </c>
      <c r="DR68" s="190"/>
      <c r="DS68" s="190"/>
      <c r="DT68" s="190"/>
      <c r="DU68" s="191"/>
      <c r="DV68" s="189" t="s">
        <v>20</v>
      </c>
      <c r="DW68" s="190"/>
      <c r="DX68" s="190"/>
      <c r="DY68" s="190"/>
      <c r="DZ68" s="190"/>
      <c r="EA68" s="195"/>
      <c r="ED68" s="58" t="s">
        <v>48</v>
      </c>
    </row>
    <row r="69" spans="1:134" ht="10.15" customHeight="1" thickBot="1" x14ac:dyDescent="0.25">
      <c r="A69" s="94"/>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5"/>
      <c r="CZ69" s="203"/>
      <c r="DA69" s="204"/>
      <c r="DB69" s="204"/>
      <c r="DC69" s="205"/>
      <c r="DD69" s="203" t="s">
        <v>22</v>
      </c>
      <c r="DE69" s="204"/>
      <c r="DF69" s="204"/>
      <c r="DG69" s="204"/>
      <c r="DH69" s="203"/>
      <c r="DI69" s="204"/>
      <c r="DJ69" s="204"/>
      <c r="DK69" s="204"/>
      <c r="DL69" s="205"/>
      <c r="DM69" s="203"/>
      <c r="DN69" s="204"/>
      <c r="DO69" s="204"/>
      <c r="DP69" s="205"/>
      <c r="DQ69" s="203">
        <f>+Projectgegevens!AE56</f>
        <v>0</v>
      </c>
      <c r="DR69" s="204"/>
      <c r="DS69" s="204"/>
      <c r="DT69" s="204"/>
      <c r="DU69" s="205"/>
      <c r="DV69" s="203" t="s">
        <v>132</v>
      </c>
      <c r="DW69" s="204"/>
      <c r="DX69" s="204"/>
      <c r="DY69" s="204"/>
      <c r="DZ69" s="204"/>
      <c r="EA69" s="206"/>
      <c r="ED69" s="58" t="s">
        <v>49</v>
      </c>
    </row>
    <row r="70" spans="1:134" ht="10.15" customHeight="1" x14ac:dyDescent="0.2">
      <c r="ED70" s="58" t="s">
        <v>54</v>
      </c>
    </row>
    <row r="71" spans="1:134" ht="10.15" customHeight="1" x14ac:dyDescent="0.2">
      <c r="ED71" s="58" t="s">
        <v>58</v>
      </c>
    </row>
    <row r="72" spans="1:134" x14ac:dyDescent="0.2">
      <c r="ED72" s="58" t="s">
        <v>59</v>
      </c>
    </row>
    <row r="73" spans="1:134" x14ac:dyDescent="0.2">
      <c r="C73" s="111"/>
    </row>
  </sheetData>
  <mergeCells count="27">
    <mergeCell ref="AA24:AA27"/>
    <mergeCell ref="DK38:DN38"/>
    <mergeCell ref="DN39:DQ39"/>
    <mergeCell ref="DG40:DJ40"/>
    <mergeCell ref="DM68:DP68"/>
    <mergeCell ref="DQ68:DU68"/>
    <mergeCell ref="AA44:AA48"/>
    <mergeCell ref="DL32:DO32"/>
    <mergeCell ref="DL33:DO33"/>
    <mergeCell ref="DT36:DW36"/>
    <mergeCell ref="DW54:EA54"/>
    <mergeCell ref="CF57:CP57"/>
    <mergeCell ref="DV69:EA69"/>
    <mergeCell ref="CZ68:DC68"/>
    <mergeCell ref="DD68:DG68"/>
    <mergeCell ref="DH68:DL68"/>
    <mergeCell ref="AB57:AI57"/>
    <mergeCell ref="DV68:EA68"/>
    <mergeCell ref="CZ69:DC69"/>
    <mergeCell ref="DD69:DG69"/>
    <mergeCell ref="DH69:DL69"/>
    <mergeCell ref="CZ58:DP58"/>
    <mergeCell ref="DQ58:EA58"/>
    <mergeCell ref="CZ62:DP62"/>
    <mergeCell ref="CZ66:DP66"/>
    <mergeCell ref="DM69:DP69"/>
    <mergeCell ref="DQ69:DU69"/>
  </mergeCells>
  <dataValidations count="3">
    <dataValidation type="list" allowBlank="1" showInputMessage="1" showErrorMessage="1" sqref="DL32:DN32 DK38:DM38" xr:uid="{00000000-0002-0000-0E00-000000000000}">
      <formula1>$ED$4:$ED$11</formula1>
    </dataValidation>
    <dataValidation type="list" allowBlank="1" showInputMessage="1" showErrorMessage="1" sqref="DT36:DW36" xr:uid="{00000000-0002-0000-0E00-000001000000}">
      <formula1>$ED$62:$ED$72</formula1>
    </dataValidation>
    <dataValidation type="list" allowBlank="1" showInputMessage="1" showErrorMessage="1" sqref="DG40" xr:uid="{00000000-0002-0000-0E00-000002000000}">
      <formula1>$ED$33:$ED$35</formula1>
    </dataValidation>
  </dataValidations>
  <pageMargins left="0.70866141732283472" right="0.70866141732283472" top="0.74803149606299213" bottom="0.74803149606299213" header="0.31496062992125984" footer="0.31496062992125984"/>
  <pageSetup paperSize="9" scale="58" orientation="landscape" r:id="rId1"/>
  <headerFooter>
    <oddHeader>&amp;C&amp;"Trebuchet MS,Standaard"&amp;F</oddHeader>
    <oddFooter>&amp;L&amp;"Trebuchet MS,Standaard"Printdatum: &amp;D&amp;R&amp;"Trebuchet MS,Standaard"&amp;P/&amp;N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F74"/>
  <sheetViews>
    <sheetView zoomScaleNormal="100" workbookViewId="0">
      <selection activeCell="CU32" sqref="CU32:CX32"/>
    </sheetView>
  </sheetViews>
  <sheetFormatPr defaultColWidth="0" defaultRowHeight="13.5" x14ac:dyDescent="0.2"/>
  <cols>
    <col min="1" max="113" width="1.7109375" style="58" customWidth="1"/>
    <col min="114" max="114" width="2.7109375" style="58" customWidth="1"/>
    <col min="115" max="116" width="1.7109375" style="58" customWidth="1"/>
    <col min="117" max="121" width="8.85546875" style="58" hidden="1" customWidth="1"/>
    <col min="122" max="147" width="9.140625" style="58" hidden="1" customWidth="1"/>
    <col min="148" max="152" width="8.85546875" style="58" hidden="1" customWidth="1"/>
    <col min="153" max="168" width="9.140625" style="58" hidden="1" customWidth="1"/>
    <col min="169" max="173" width="8.85546875" style="58" hidden="1" customWidth="1"/>
    <col min="174" max="188" width="9.140625" style="58" hidden="1" customWidth="1"/>
    <col min="189" max="16384" width="8.85546875" style="58" hidden="1"/>
  </cols>
  <sheetData>
    <row r="1" spans="1:120" ht="10.15" customHeight="1" x14ac:dyDescent="0.2">
      <c r="A1" s="80"/>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3"/>
    </row>
    <row r="2" spans="1:120" ht="10.15" customHeight="1" x14ac:dyDescent="0.2">
      <c r="A2" s="84"/>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73"/>
    </row>
    <row r="3" spans="1:120" ht="10.15" customHeight="1" x14ac:dyDescent="0.2">
      <c r="A3" s="84"/>
      <c r="B3" s="59"/>
      <c r="C3" s="59"/>
      <c r="D3" s="59"/>
      <c r="E3" s="59"/>
      <c r="F3" s="59"/>
      <c r="G3" s="59"/>
      <c r="H3" s="59"/>
      <c r="I3" s="59"/>
      <c r="J3" s="59"/>
      <c r="K3" s="59"/>
      <c r="L3" s="61"/>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73"/>
      <c r="DM3" s="58" t="s">
        <v>42</v>
      </c>
      <c r="DO3" s="58" t="s">
        <v>72</v>
      </c>
      <c r="DP3" s="58" t="s">
        <v>73</v>
      </c>
    </row>
    <row r="4" spans="1:120" ht="10.15" customHeight="1" x14ac:dyDescent="0.2">
      <c r="A4" s="8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73"/>
      <c r="DM4" s="58" t="s">
        <v>43</v>
      </c>
      <c r="DN4" s="58">
        <v>20</v>
      </c>
      <c r="DO4" s="58">
        <f t="shared" ref="DO4:DO9" si="0">DN4</f>
        <v>20</v>
      </c>
      <c r="DP4" s="58">
        <f t="shared" ref="DP4:DP9" si="1">DN4*0.4</f>
        <v>8</v>
      </c>
    </row>
    <row r="5" spans="1:120" ht="10.15" customHeight="1" x14ac:dyDescent="0.2">
      <c r="A5" s="84"/>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73"/>
      <c r="DM5" s="58" t="s">
        <v>44</v>
      </c>
      <c r="DN5" s="58">
        <v>25</v>
      </c>
      <c r="DO5" s="58">
        <f t="shared" si="0"/>
        <v>25</v>
      </c>
      <c r="DP5" s="58">
        <f t="shared" si="1"/>
        <v>10</v>
      </c>
    </row>
    <row r="6" spans="1:120" ht="10.15" customHeight="1" x14ac:dyDescent="0.2">
      <c r="A6" s="84"/>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73"/>
      <c r="DM6" s="58" t="s">
        <v>45</v>
      </c>
      <c r="DN6" s="58">
        <v>32</v>
      </c>
      <c r="DO6" s="58">
        <f t="shared" si="0"/>
        <v>32</v>
      </c>
      <c r="DP6" s="58">
        <f t="shared" si="1"/>
        <v>12.8</v>
      </c>
    </row>
    <row r="7" spans="1:120" ht="10.15" customHeight="1" x14ac:dyDescent="0.2">
      <c r="A7" s="8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73"/>
      <c r="DM7" s="58" t="s">
        <v>200</v>
      </c>
    </row>
    <row r="8" spans="1:120" ht="10.15" customHeight="1" x14ac:dyDescent="0.2">
      <c r="A8" s="84"/>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99"/>
      <c r="AL8" s="57"/>
      <c r="AM8" s="57"/>
      <c r="AN8" s="57"/>
      <c r="AO8" s="57"/>
      <c r="AP8" s="57"/>
      <c r="AQ8" s="57"/>
      <c r="AR8" s="57"/>
      <c r="AS8" s="57"/>
      <c r="AT8" s="57"/>
      <c r="AU8" s="57"/>
      <c r="AV8" s="57"/>
      <c r="AW8" s="57"/>
      <c r="AX8" s="100"/>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73"/>
      <c r="DM8" s="58" t="s">
        <v>46</v>
      </c>
      <c r="DN8" s="58">
        <v>50</v>
      </c>
      <c r="DO8" s="58">
        <f t="shared" si="0"/>
        <v>50</v>
      </c>
      <c r="DP8" s="58">
        <f t="shared" si="1"/>
        <v>20</v>
      </c>
    </row>
    <row r="9" spans="1:120" ht="10.15" customHeight="1" x14ac:dyDescent="0.2">
      <c r="A9" s="84"/>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7"/>
      <c r="AL9" s="57"/>
      <c r="AM9" s="57"/>
      <c r="AN9" s="57"/>
      <c r="AO9" s="57"/>
      <c r="AP9" s="57"/>
      <c r="AQ9" s="57"/>
      <c r="AR9" s="57"/>
      <c r="AS9" s="57"/>
      <c r="AT9" s="57"/>
      <c r="AU9" s="57"/>
      <c r="AV9" s="57"/>
      <c r="AW9" s="57"/>
      <c r="AX9" s="100"/>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73"/>
      <c r="DM9" s="58" t="s">
        <v>47</v>
      </c>
      <c r="DN9" s="58">
        <v>63</v>
      </c>
      <c r="DO9" s="58">
        <f t="shared" si="0"/>
        <v>63</v>
      </c>
      <c r="DP9" s="58">
        <f t="shared" si="1"/>
        <v>25.200000000000003</v>
      </c>
    </row>
    <row r="10" spans="1:120" ht="10.15" customHeight="1" x14ac:dyDescent="0.2">
      <c r="A10" s="84"/>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73"/>
      <c r="DM10" s="58" t="s">
        <v>248</v>
      </c>
      <c r="DN10" s="58">
        <v>75</v>
      </c>
      <c r="DO10" s="58">
        <f>DN11</f>
        <v>90</v>
      </c>
      <c r="DP10" s="58">
        <f>DN11*0.4</f>
        <v>36</v>
      </c>
    </row>
    <row r="11" spans="1:120" ht="10.15" customHeight="1" x14ac:dyDescent="0.2">
      <c r="A11" s="84"/>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73"/>
      <c r="DM11" s="58" t="s">
        <v>48</v>
      </c>
      <c r="DN11" s="58">
        <v>90</v>
      </c>
      <c r="DO11" s="58">
        <f>DN12</f>
        <v>110</v>
      </c>
      <c r="DP11" s="58">
        <f>DN12*0.4</f>
        <v>44</v>
      </c>
    </row>
    <row r="12" spans="1:120" ht="10.15" customHeight="1" x14ac:dyDescent="0.2">
      <c r="A12" s="84"/>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73"/>
      <c r="DM12" s="58" t="s">
        <v>49</v>
      </c>
      <c r="DN12" s="58">
        <v>110</v>
      </c>
    </row>
    <row r="13" spans="1:120" ht="10.15" customHeight="1" x14ac:dyDescent="0.2">
      <c r="A13" s="84"/>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6"/>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73"/>
      <c r="DM13" s="58" t="s">
        <v>50</v>
      </c>
    </row>
    <row r="14" spans="1:120" ht="10.15" customHeight="1" x14ac:dyDescent="0.2">
      <c r="A14" s="84"/>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73"/>
      <c r="DM14" s="58" t="s">
        <v>78</v>
      </c>
    </row>
    <row r="15" spans="1:120" ht="10.15" customHeight="1" x14ac:dyDescent="0.2">
      <c r="A15" s="8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73"/>
      <c r="DM15" s="58" t="s">
        <v>79</v>
      </c>
    </row>
    <row r="16" spans="1:120" ht="10.15" customHeight="1" x14ac:dyDescent="0.2">
      <c r="A16" s="8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73"/>
      <c r="DM16" s="58" t="s">
        <v>80</v>
      </c>
    </row>
    <row r="17" spans="1:117" ht="10.15" customHeight="1" x14ac:dyDescent="0.2">
      <c r="A17" s="84"/>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t="s">
        <v>215</v>
      </c>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73"/>
      <c r="DM17" s="58" t="s">
        <v>202</v>
      </c>
    </row>
    <row r="18" spans="1:117" ht="10.15" customHeight="1" x14ac:dyDescent="0.2">
      <c r="A18" s="8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73"/>
      <c r="DM18" s="58" t="s">
        <v>81</v>
      </c>
    </row>
    <row r="19" spans="1:117" ht="10.15" customHeight="1" x14ac:dyDescent="0.2">
      <c r="A19" s="84"/>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73"/>
      <c r="DM19" s="58" t="s">
        <v>82</v>
      </c>
    </row>
    <row r="20" spans="1:117" ht="10.15" customHeight="1" x14ac:dyDescent="0.2">
      <c r="A20" s="84"/>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73"/>
      <c r="DM20" s="58" t="s">
        <v>55</v>
      </c>
    </row>
    <row r="21" spans="1:117" ht="10.15" customHeight="1" x14ac:dyDescent="0.2">
      <c r="A21" s="84"/>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73"/>
      <c r="DM21" s="58" t="s">
        <v>56</v>
      </c>
    </row>
    <row r="22" spans="1:117" ht="10.15" customHeight="1" x14ac:dyDescent="0.2">
      <c r="A22" s="84"/>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73"/>
      <c r="DM22" s="58" t="s">
        <v>51</v>
      </c>
    </row>
    <row r="23" spans="1:117" ht="10.15" customHeight="1" x14ac:dyDescent="0.2">
      <c r="A23" s="84"/>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73"/>
      <c r="DM23" s="58" t="s">
        <v>52</v>
      </c>
    </row>
    <row r="24" spans="1:117" ht="10.15" customHeight="1" x14ac:dyDescent="0.2">
      <c r="A24" s="84"/>
      <c r="B24" s="59"/>
      <c r="C24" s="59"/>
      <c r="D24" s="59"/>
      <c r="E24" s="59"/>
      <c r="F24" s="59"/>
      <c r="G24" s="59"/>
      <c r="H24" s="59"/>
      <c r="I24" s="59"/>
      <c r="J24" s="59"/>
      <c r="K24" s="61"/>
      <c r="L24" s="59"/>
      <c r="M24" s="59"/>
      <c r="N24" s="59"/>
      <c r="O24" s="59"/>
      <c r="P24" s="59"/>
      <c r="Q24" s="59"/>
      <c r="R24" s="59"/>
      <c r="S24" s="59"/>
      <c r="T24" s="59"/>
      <c r="U24" s="59"/>
      <c r="V24" s="59"/>
      <c r="W24" s="59"/>
      <c r="X24" s="59"/>
      <c r="Y24" s="59"/>
      <c r="Z24" s="59"/>
      <c r="AA24" s="59"/>
      <c r="AB24" s="101"/>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t="s">
        <v>216</v>
      </c>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73"/>
      <c r="DM24" s="58" t="s">
        <v>53</v>
      </c>
    </row>
    <row r="25" spans="1:117" ht="10.15" customHeight="1" x14ac:dyDescent="0.2">
      <c r="A25" s="84"/>
      <c r="B25" s="59"/>
      <c r="C25" s="59"/>
      <c r="D25" s="59"/>
      <c r="E25" s="59"/>
      <c r="F25" s="59"/>
      <c r="G25" s="59"/>
      <c r="H25" s="59"/>
      <c r="I25" s="59"/>
      <c r="J25" s="59"/>
      <c r="K25" s="59"/>
      <c r="L25" s="59"/>
      <c r="M25" s="59"/>
      <c r="N25" s="59"/>
      <c r="O25" s="59"/>
      <c r="P25" s="59"/>
      <c r="Q25" s="59"/>
      <c r="R25" s="59"/>
      <c r="S25" s="59"/>
      <c r="T25" s="59"/>
      <c r="U25" s="59"/>
      <c r="V25" s="59"/>
      <c r="W25" s="59"/>
      <c r="X25" s="102"/>
      <c r="Y25" s="59"/>
      <c r="Z25" s="59"/>
      <c r="AA25" s="59"/>
      <c r="AB25" s="103"/>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73"/>
      <c r="DM25" s="58" t="s">
        <v>201</v>
      </c>
    </row>
    <row r="26" spans="1:117" ht="10.15" customHeight="1" x14ac:dyDescent="0.2">
      <c r="A26" s="84"/>
      <c r="B26" s="59"/>
      <c r="C26" s="59"/>
      <c r="D26" s="59"/>
      <c r="E26" s="59"/>
      <c r="F26" s="59"/>
      <c r="G26" s="59"/>
      <c r="H26" s="59"/>
      <c r="I26" s="59"/>
      <c r="J26" s="59"/>
      <c r="K26" s="59"/>
      <c r="L26" s="59"/>
      <c r="M26" s="59"/>
      <c r="N26" s="59"/>
      <c r="O26" s="59"/>
      <c r="P26" s="59"/>
      <c r="Q26" s="59"/>
      <c r="R26" s="59"/>
      <c r="S26" s="59"/>
      <c r="T26" s="59"/>
      <c r="U26" s="59"/>
      <c r="V26" s="59"/>
      <c r="W26" s="59"/>
      <c r="X26" s="57"/>
      <c r="Y26" s="59"/>
      <c r="Z26" s="59"/>
      <c r="AA26" s="59"/>
      <c r="AB26" s="103"/>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73"/>
      <c r="DM26" s="58" t="s">
        <v>71</v>
      </c>
    </row>
    <row r="27" spans="1:117" ht="10.15" customHeight="1" x14ac:dyDescent="0.2">
      <c r="A27" s="84"/>
      <c r="B27" s="59"/>
      <c r="C27" s="59"/>
      <c r="D27" s="59"/>
      <c r="E27" s="59"/>
      <c r="F27" s="59"/>
      <c r="G27" s="59"/>
      <c r="H27" s="59"/>
      <c r="I27" s="59"/>
      <c r="J27" s="59"/>
      <c r="K27" s="59"/>
      <c r="L27" s="59"/>
      <c r="M27" s="59"/>
      <c r="N27" s="59"/>
      <c r="O27" s="59"/>
      <c r="P27" s="59"/>
      <c r="Q27" s="59"/>
      <c r="R27" s="59"/>
      <c r="S27" s="59"/>
      <c r="T27" s="59"/>
      <c r="U27" s="59"/>
      <c r="V27" s="59"/>
      <c r="W27" s="59"/>
      <c r="X27" s="57"/>
      <c r="Y27" s="59"/>
      <c r="Z27" s="59"/>
      <c r="AA27" s="59"/>
      <c r="AB27" s="103"/>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73"/>
      <c r="DM27" s="58" t="s">
        <v>54</v>
      </c>
    </row>
    <row r="28" spans="1:117" ht="10.15" customHeight="1" x14ac:dyDescent="0.2">
      <c r="A28" s="84"/>
      <c r="B28" s="59"/>
      <c r="C28" s="59"/>
      <c r="D28" s="59"/>
      <c r="E28" s="59"/>
      <c r="F28" s="59"/>
      <c r="G28" s="59"/>
      <c r="H28" s="59"/>
      <c r="I28" s="59"/>
      <c r="J28" s="59"/>
      <c r="K28" s="59"/>
      <c r="L28" s="59"/>
      <c r="M28" s="59"/>
      <c r="N28" s="59"/>
      <c r="O28" s="59"/>
      <c r="P28" s="59"/>
      <c r="Q28" s="59"/>
      <c r="R28" s="59"/>
      <c r="S28" s="59"/>
      <c r="T28" s="59"/>
      <c r="U28" s="59"/>
      <c r="V28" s="59"/>
      <c r="W28" s="59"/>
      <c r="X28" s="57"/>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73"/>
      <c r="DM28" s="58" t="s">
        <v>57</v>
      </c>
    </row>
    <row r="29" spans="1:117" ht="10.15" customHeight="1" x14ac:dyDescent="0.2">
      <c r="A29" s="84"/>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70"/>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110"/>
      <c r="DM29" s="58" t="s">
        <v>51</v>
      </c>
    </row>
    <row r="30" spans="1:117" ht="10.15" customHeight="1" x14ac:dyDescent="0.2">
      <c r="A30" s="84"/>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74"/>
      <c r="CJ30" s="107" t="s">
        <v>25</v>
      </c>
      <c r="DJ30" s="73"/>
      <c r="DM30" s="58" t="s">
        <v>52</v>
      </c>
    </row>
    <row r="31" spans="1:117" ht="10.15" customHeight="1" x14ac:dyDescent="0.2">
      <c r="A31" s="84"/>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74"/>
      <c r="DJ31" s="73"/>
      <c r="DM31" s="58" t="s">
        <v>53</v>
      </c>
    </row>
    <row r="32" spans="1:117" ht="10.15" customHeight="1" x14ac:dyDescent="0.2">
      <c r="A32" s="84"/>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74"/>
      <c r="CJ32" s="58" t="s">
        <v>9</v>
      </c>
      <c r="CL32" s="58" t="s">
        <v>208</v>
      </c>
      <c r="CU32" s="184"/>
      <c r="CV32" s="184"/>
      <c r="CW32" s="184"/>
      <c r="CX32" s="217"/>
      <c r="DJ32" s="73"/>
      <c r="DM32" s="58" t="s">
        <v>201</v>
      </c>
    </row>
    <row r="33" spans="1:117" ht="10.15" customHeight="1" x14ac:dyDescent="0.2">
      <c r="A33" s="84"/>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74"/>
      <c r="CL33" s="58" t="s">
        <v>74</v>
      </c>
      <c r="CU33" s="218"/>
      <c r="CV33" s="218"/>
      <c r="CW33" s="218"/>
      <c r="CX33" s="218"/>
      <c r="DJ33" s="73"/>
      <c r="DM33" s="58" t="s">
        <v>71</v>
      </c>
    </row>
    <row r="34" spans="1:117" ht="10.15" customHeight="1" x14ac:dyDescent="0.2">
      <c r="A34" s="84"/>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74"/>
      <c r="CJ34" s="58" t="s">
        <v>29</v>
      </c>
      <c r="CL34" s="58" t="s">
        <v>230</v>
      </c>
      <c r="CU34" s="58" t="str">
        <f>IF(CU32=DM4,DM14,IF(CU32=DM5,DM15,IF(CU32=DM6,DM16,IF(CU32=DM7,DM17,IF(CU32=DM8,DM18,IF(CU32=DM9,DM19,""))))))</f>
        <v/>
      </c>
      <c r="DJ34" s="73"/>
      <c r="DM34" s="58" t="s">
        <v>54</v>
      </c>
    </row>
    <row r="35" spans="1:117" ht="10.15" customHeight="1" x14ac:dyDescent="0.2">
      <c r="A35" s="84"/>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74"/>
      <c r="CJ35" s="58" t="s">
        <v>30</v>
      </c>
      <c r="CL35" s="58" t="s">
        <v>231</v>
      </c>
      <c r="DA35" s="58" t="str">
        <f>IF(CU32=DM4,DM29,IF(CU32=DM5,DM30,IF(CU32=DM6,DM31,IF(CU32=DM7,DM32,IF(CU32=DM8,DM33,IF(CU32=DM9,DM34,IF(CU32=DM11,DM35,IF(CU32=DM12,DM36,""))))))))</f>
        <v/>
      </c>
      <c r="DJ35" s="73"/>
      <c r="DM35" s="58" t="s">
        <v>58</v>
      </c>
    </row>
    <row r="36" spans="1:117" ht="10.15" customHeight="1" x14ac:dyDescent="0.2">
      <c r="A36" s="84"/>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74"/>
      <c r="CJ36" s="58" t="s">
        <v>31</v>
      </c>
      <c r="CL36" s="58" t="s">
        <v>40</v>
      </c>
      <c r="CQ36" s="184"/>
      <c r="CR36" s="217"/>
      <c r="CS36" s="217"/>
      <c r="CT36" s="217"/>
      <c r="DJ36" s="73"/>
      <c r="DM36" s="58" t="s">
        <v>59</v>
      </c>
    </row>
    <row r="37" spans="1:117" ht="10.15" customHeight="1" x14ac:dyDescent="0.2">
      <c r="A37" s="84"/>
      <c r="B37" s="59"/>
      <c r="C37" s="59"/>
      <c r="D37" s="59"/>
      <c r="E37" s="59"/>
      <c r="F37" s="59"/>
      <c r="G37" s="59"/>
      <c r="H37" s="57"/>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74"/>
      <c r="CJ37" s="58" t="s">
        <v>32</v>
      </c>
      <c r="CL37" s="58" t="s">
        <v>41</v>
      </c>
      <c r="CQ37" s="58" t="str">
        <f>IF(CU32=DM4,DM29,IF(CU32=DM5,DM30,IF(CU32=DM6,DM31,IF(CU32=DM7,DM32,IF(CU32=DM8,DM33,IF(CU32=DM9,DM34,IF(CU32=DM11,DM35,IF(CU32=DM12,DM36,""))))))))</f>
        <v/>
      </c>
      <c r="DJ37" s="73"/>
      <c r="DM37" s="58" t="s">
        <v>60</v>
      </c>
    </row>
    <row r="38" spans="1:117" ht="10.15" customHeight="1" x14ac:dyDescent="0.2">
      <c r="A38" s="84"/>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7"/>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74"/>
      <c r="DJ38" s="73"/>
      <c r="DM38" s="58" t="s">
        <v>61</v>
      </c>
    </row>
    <row r="39" spans="1:117" ht="10.15" customHeight="1" x14ac:dyDescent="0.2">
      <c r="A39" s="84"/>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74"/>
      <c r="DJ39" s="73"/>
      <c r="DM39" s="58" t="s">
        <v>62</v>
      </c>
    </row>
    <row r="40" spans="1:117" ht="10.15" customHeight="1" x14ac:dyDescent="0.2">
      <c r="A40" s="84"/>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74"/>
      <c r="DJ40" s="73"/>
      <c r="DM40" s="58" t="s">
        <v>63</v>
      </c>
    </row>
    <row r="41" spans="1:117" ht="10.15" customHeight="1" x14ac:dyDescent="0.2">
      <c r="A41" s="84"/>
      <c r="B41" s="59"/>
      <c r="C41" s="59"/>
      <c r="D41" s="59"/>
      <c r="E41" s="59"/>
      <c r="F41" s="59"/>
      <c r="G41" s="59"/>
      <c r="H41" s="59"/>
      <c r="I41" s="59"/>
      <c r="J41" s="59"/>
      <c r="K41" s="59"/>
      <c r="L41" s="59"/>
      <c r="M41" s="59"/>
      <c r="N41" s="59"/>
      <c r="O41" s="59"/>
      <c r="P41" s="59"/>
      <c r="Q41" s="59"/>
      <c r="R41" s="59"/>
      <c r="S41" s="59"/>
      <c r="T41" s="59"/>
      <c r="U41" s="59"/>
      <c r="V41" s="59"/>
      <c r="W41" s="59"/>
      <c r="X41" s="59"/>
      <c r="Y41" s="59"/>
      <c r="Z41" s="101"/>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74"/>
      <c r="DJ41" s="73"/>
      <c r="DM41" s="58" t="s">
        <v>64</v>
      </c>
    </row>
    <row r="42" spans="1:117" ht="10.15" customHeight="1" x14ac:dyDescent="0.2">
      <c r="A42" s="84"/>
      <c r="B42" s="59"/>
      <c r="C42" s="59"/>
      <c r="D42" s="59"/>
      <c r="E42" s="59"/>
      <c r="F42" s="59"/>
      <c r="G42" s="59"/>
      <c r="H42" s="59"/>
      <c r="I42" s="59"/>
      <c r="J42" s="59"/>
      <c r="K42" s="59"/>
      <c r="L42" s="59"/>
      <c r="M42" s="59"/>
      <c r="N42" s="59"/>
      <c r="O42" s="59"/>
      <c r="P42" s="59"/>
      <c r="Q42" s="59"/>
      <c r="R42" s="59"/>
      <c r="S42" s="59"/>
      <c r="T42" s="59"/>
      <c r="U42" s="59"/>
      <c r="V42" s="59"/>
      <c r="W42" s="59"/>
      <c r="X42" s="59"/>
      <c r="Y42" s="59"/>
      <c r="Z42" s="103"/>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74"/>
      <c r="CJ42" s="58" t="s">
        <v>94</v>
      </c>
      <c r="CL42" s="58" t="s">
        <v>110</v>
      </c>
      <c r="DJ42" s="73"/>
      <c r="DM42" s="58" t="s">
        <v>65</v>
      </c>
    </row>
    <row r="43" spans="1:117" ht="10.15" customHeight="1" x14ac:dyDescent="0.2">
      <c r="A43" s="84"/>
      <c r="B43" s="59"/>
      <c r="C43" s="59"/>
      <c r="D43" s="59"/>
      <c r="E43" s="59"/>
      <c r="F43" s="59"/>
      <c r="G43" s="59"/>
      <c r="H43" s="59"/>
      <c r="I43" s="59"/>
      <c r="J43" s="59"/>
      <c r="K43" s="59"/>
      <c r="L43" s="59"/>
      <c r="M43" s="59"/>
      <c r="N43" s="59"/>
      <c r="O43" s="59"/>
      <c r="P43" s="59"/>
      <c r="Q43" s="59"/>
      <c r="R43" s="59"/>
      <c r="S43" s="59"/>
      <c r="T43" s="59"/>
      <c r="U43" s="59"/>
      <c r="V43" s="59"/>
      <c r="W43" s="59"/>
      <c r="X43" s="59"/>
      <c r="Y43" s="59"/>
      <c r="Z43" s="103"/>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74"/>
      <c r="DJ43" s="73"/>
      <c r="DM43" s="58" t="s">
        <v>66</v>
      </c>
    </row>
    <row r="44" spans="1:117" ht="10.15" customHeight="1" x14ac:dyDescent="0.2">
      <c r="A44" s="84"/>
      <c r="B44" s="59"/>
      <c r="C44" s="59"/>
      <c r="D44" s="59"/>
      <c r="E44" s="59"/>
      <c r="F44" s="59"/>
      <c r="G44" s="59"/>
      <c r="H44" s="59"/>
      <c r="I44" s="59"/>
      <c r="J44" s="59"/>
      <c r="K44" s="59"/>
      <c r="L44" s="59"/>
      <c r="M44" s="59"/>
      <c r="N44" s="59"/>
      <c r="O44" s="59"/>
      <c r="P44" s="59"/>
      <c r="Q44" s="59"/>
      <c r="R44" s="59"/>
      <c r="S44" s="59"/>
      <c r="T44" s="59"/>
      <c r="U44" s="59"/>
      <c r="V44" s="59"/>
      <c r="W44" s="59"/>
      <c r="X44" s="59"/>
      <c r="Y44" s="59"/>
      <c r="Z44" s="103"/>
      <c r="AA44" s="59"/>
      <c r="AB44" s="59"/>
      <c r="AC44" s="59"/>
      <c r="AD44" s="59"/>
      <c r="AE44" s="59"/>
      <c r="AF44" s="59"/>
      <c r="AG44" s="59"/>
      <c r="AH44" s="59"/>
      <c r="AI44" s="59"/>
      <c r="AJ44" s="59"/>
      <c r="AK44" s="59"/>
      <c r="AL44" s="59"/>
      <c r="AM44" s="59"/>
      <c r="AN44" s="59"/>
      <c r="AO44" s="59"/>
      <c r="AP44" s="59"/>
      <c r="AQ44" s="59"/>
      <c r="AR44" s="59"/>
      <c r="AS44" s="59"/>
      <c r="AT44" s="85"/>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74"/>
      <c r="CJ44" s="58" t="s">
        <v>108</v>
      </c>
      <c r="CL44" s="58" t="s">
        <v>109</v>
      </c>
      <c r="DJ44" s="73"/>
      <c r="DM44" s="58" t="s">
        <v>203</v>
      </c>
    </row>
    <row r="45" spans="1:117" ht="10.15" customHeight="1" x14ac:dyDescent="0.2">
      <c r="A45" s="84"/>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85"/>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74"/>
      <c r="CJ45" s="58" t="s">
        <v>228</v>
      </c>
      <c r="CL45" s="58" t="s">
        <v>229</v>
      </c>
      <c r="DJ45" s="73"/>
      <c r="DM45" s="58" t="s">
        <v>67</v>
      </c>
    </row>
    <row r="46" spans="1:117" ht="10.15" customHeight="1" x14ac:dyDescent="0.2">
      <c r="A46" s="84"/>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74"/>
      <c r="DJ46" s="73"/>
      <c r="DM46" s="58" t="s">
        <v>68</v>
      </c>
    </row>
    <row r="47" spans="1:117" ht="10.15" customHeight="1" x14ac:dyDescent="0.2">
      <c r="A47" s="84"/>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85"/>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74"/>
      <c r="CJ47" s="58" t="s">
        <v>156</v>
      </c>
      <c r="DJ47" s="73"/>
      <c r="DM47" s="58" t="s">
        <v>69</v>
      </c>
    </row>
    <row r="48" spans="1:117" ht="10.15" customHeight="1" x14ac:dyDescent="0.2">
      <c r="A48" s="84"/>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85"/>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74"/>
      <c r="DJ48" s="73"/>
      <c r="DM48" s="58" t="s">
        <v>70</v>
      </c>
    </row>
    <row r="49" spans="1:117" ht="10.15" customHeight="1" x14ac:dyDescent="0.2">
      <c r="A49" s="84"/>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74"/>
      <c r="DJ49" s="73"/>
    </row>
    <row r="50" spans="1:117" ht="10.15" customHeight="1" x14ac:dyDescent="0.2">
      <c r="A50" s="84"/>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74"/>
      <c r="DJ50" s="73"/>
    </row>
    <row r="51" spans="1:117" ht="10.15" customHeight="1" x14ac:dyDescent="0.2">
      <c r="A51" s="8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74"/>
      <c r="DJ51" s="73"/>
      <c r="DM51" s="58">
        <v>1</v>
      </c>
    </row>
    <row r="52" spans="1:117" ht="10.15" customHeight="1" x14ac:dyDescent="0.2">
      <c r="A52" s="8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108"/>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74"/>
      <c r="DJ52" s="73"/>
      <c r="DM52" s="58">
        <v>2</v>
      </c>
    </row>
    <row r="53" spans="1:117" ht="10.15" customHeight="1" x14ac:dyDescent="0.2">
      <c r="A53" s="8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108"/>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76"/>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9"/>
      <c r="DM53" s="58">
        <v>3</v>
      </c>
    </row>
    <row r="54" spans="1:117" ht="10.15" customHeight="1" x14ac:dyDescent="0.2">
      <c r="A54" s="8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63" t="s">
        <v>26</v>
      </c>
      <c r="CJ54" s="64"/>
      <c r="CK54" s="64"/>
      <c r="CL54" s="64"/>
      <c r="CM54" s="64"/>
      <c r="CN54" s="64"/>
      <c r="CO54" s="64"/>
      <c r="CP54" s="64"/>
      <c r="CQ54" s="64"/>
      <c r="CR54" s="64"/>
      <c r="CS54" s="64"/>
      <c r="CT54" s="64"/>
      <c r="CU54" s="64"/>
      <c r="CV54" s="64"/>
      <c r="CW54" s="64"/>
      <c r="CX54" s="64"/>
      <c r="CY54" s="64"/>
      <c r="CZ54" s="63"/>
      <c r="DA54" s="64"/>
      <c r="DB54" s="65"/>
      <c r="DC54" s="63"/>
      <c r="DD54" s="64"/>
      <c r="DE54" s="65"/>
      <c r="DF54" s="192"/>
      <c r="DG54" s="193"/>
      <c r="DH54" s="193"/>
      <c r="DI54" s="193"/>
      <c r="DJ54" s="194"/>
      <c r="DM54" s="58">
        <v>4</v>
      </c>
    </row>
    <row r="55" spans="1:117" ht="10.15" customHeight="1" x14ac:dyDescent="0.2">
      <c r="A55" s="8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63"/>
      <c r="CJ55" s="64"/>
      <c r="CK55" s="64"/>
      <c r="CL55" s="64"/>
      <c r="CM55" s="64"/>
      <c r="CN55" s="64"/>
      <c r="CO55" s="64"/>
      <c r="CP55" s="64"/>
      <c r="CQ55" s="64"/>
      <c r="CR55" s="64"/>
      <c r="CS55" s="64"/>
      <c r="CT55" s="64"/>
      <c r="CU55" s="64"/>
      <c r="CV55" s="64"/>
      <c r="CW55" s="64"/>
      <c r="CX55" s="64"/>
      <c r="CY55" s="64"/>
      <c r="CZ55" s="66" t="s">
        <v>23</v>
      </c>
      <c r="DA55" s="67"/>
      <c r="DB55" s="68"/>
      <c r="DC55" s="66" t="s">
        <v>24</v>
      </c>
      <c r="DD55" s="67"/>
      <c r="DE55" s="68"/>
      <c r="DF55" s="67" t="s">
        <v>21</v>
      </c>
      <c r="DG55" s="67"/>
      <c r="DH55" s="67"/>
      <c r="DI55" s="67"/>
      <c r="DJ55" s="69"/>
      <c r="DM55" s="58">
        <v>5</v>
      </c>
    </row>
    <row r="56" spans="1:117" ht="10.15" customHeight="1" x14ac:dyDescent="0.2">
      <c r="A56" s="8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70" t="s">
        <v>13</v>
      </c>
      <c r="CJ56" s="71"/>
      <c r="CK56" s="71"/>
      <c r="CL56" s="71"/>
      <c r="CM56" s="71"/>
      <c r="CN56" s="71"/>
      <c r="CO56" s="71"/>
      <c r="CP56" s="71"/>
      <c r="CQ56" s="71"/>
      <c r="CR56" s="71"/>
      <c r="CS56" s="71"/>
      <c r="CT56" s="71"/>
      <c r="CU56" s="71"/>
      <c r="CV56" s="71"/>
      <c r="CW56" s="71"/>
      <c r="CX56" s="71"/>
      <c r="CY56" s="72"/>
      <c r="CZ56" s="58" t="s">
        <v>116</v>
      </c>
      <c r="DJ56" s="73"/>
      <c r="DM56" s="58">
        <v>6</v>
      </c>
    </row>
    <row r="57" spans="1:117" ht="10.15" customHeight="1" x14ac:dyDescent="0.2">
      <c r="A57" s="84"/>
      <c r="B57" s="59"/>
      <c r="C57" s="59"/>
      <c r="D57" s="59"/>
      <c r="E57" s="59"/>
      <c r="F57" s="59"/>
      <c r="G57" s="59"/>
      <c r="H57" s="59">
        <v>1</v>
      </c>
      <c r="I57" s="59"/>
      <c r="J57" s="59"/>
      <c r="K57" s="93"/>
      <c r="L57" s="59"/>
      <c r="M57" s="59"/>
      <c r="N57" s="59"/>
      <c r="O57" s="59">
        <v>2</v>
      </c>
      <c r="P57" s="59"/>
      <c r="Q57" s="59"/>
      <c r="R57" s="93"/>
      <c r="S57" s="59"/>
      <c r="T57" s="59"/>
      <c r="U57" s="59"/>
      <c r="V57" s="59">
        <v>3</v>
      </c>
      <c r="W57" s="59"/>
      <c r="X57" s="59"/>
      <c r="Y57" s="93"/>
      <c r="Z57" s="59"/>
      <c r="AA57" s="59"/>
      <c r="AB57" s="213" t="str">
        <f>IF(CU33=0,"aantal leidingen",CU33)</f>
        <v>aantal leidingen</v>
      </c>
      <c r="AC57" s="213"/>
      <c r="AD57" s="213"/>
      <c r="AE57" s="213"/>
      <c r="AF57" s="213"/>
      <c r="AG57" s="213"/>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74"/>
      <c r="CY57" s="75"/>
      <c r="DJ57" s="73"/>
      <c r="DM57" s="58">
        <v>7</v>
      </c>
    </row>
    <row r="58" spans="1:117" ht="10.15" customHeight="1" x14ac:dyDescent="0.2">
      <c r="A58" s="84"/>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178" t="str">
        <f>+Projectgegevens!N45</f>
        <v>BOFAS</v>
      </c>
      <c r="CJ58" s="179"/>
      <c r="CK58" s="179"/>
      <c r="CL58" s="179"/>
      <c r="CM58" s="179"/>
      <c r="CN58" s="179"/>
      <c r="CO58" s="179"/>
      <c r="CP58" s="179"/>
      <c r="CQ58" s="179"/>
      <c r="CR58" s="179"/>
      <c r="CS58" s="179"/>
      <c r="CT58" s="179"/>
      <c r="CU58" s="179"/>
      <c r="CV58" s="179"/>
      <c r="CW58" s="179"/>
      <c r="CX58" s="179"/>
      <c r="CY58" s="180"/>
      <c r="CZ58" s="185">
        <f>+Projectgegevens!AE45</f>
        <v>0</v>
      </c>
      <c r="DA58" s="186"/>
      <c r="DB58" s="186"/>
      <c r="DC58" s="186"/>
      <c r="DD58" s="186"/>
      <c r="DE58" s="186"/>
      <c r="DF58" s="186"/>
      <c r="DG58" s="186"/>
      <c r="DH58" s="186"/>
      <c r="DI58" s="186"/>
      <c r="DJ58" s="187"/>
      <c r="DM58" s="58">
        <v>8</v>
      </c>
    </row>
    <row r="59" spans="1:117" ht="10.15" customHeight="1" x14ac:dyDescent="0.2">
      <c r="A59" s="84"/>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76"/>
      <c r="CJ59" s="77"/>
      <c r="CK59" s="77"/>
      <c r="CL59" s="77"/>
      <c r="CM59" s="77"/>
      <c r="CN59" s="77"/>
      <c r="CO59" s="77"/>
      <c r="CP59" s="77"/>
      <c r="CQ59" s="77"/>
      <c r="CR59" s="77"/>
      <c r="CS59" s="77"/>
      <c r="CT59" s="77"/>
      <c r="CU59" s="77"/>
      <c r="CV59" s="77"/>
      <c r="CW59" s="77"/>
      <c r="CX59" s="77"/>
      <c r="CY59" s="78"/>
      <c r="CZ59" s="76"/>
      <c r="DA59" s="77"/>
      <c r="DB59" s="77"/>
      <c r="DC59" s="77"/>
      <c r="DD59" s="77"/>
      <c r="DE59" s="77"/>
      <c r="DF59" s="77"/>
      <c r="DG59" s="77"/>
      <c r="DH59" s="77"/>
      <c r="DI59" s="77"/>
      <c r="DJ59" s="79"/>
      <c r="DM59" s="58">
        <v>9</v>
      </c>
    </row>
    <row r="60" spans="1:117" ht="10.15" customHeight="1" x14ac:dyDescent="0.2">
      <c r="A60" s="84"/>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70" t="s">
        <v>12</v>
      </c>
      <c r="CJ60" s="71"/>
      <c r="CK60" s="71"/>
      <c r="CL60" s="71"/>
      <c r="CM60" s="71"/>
      <c r="CN60" s="71"/>
      <c r="CO60" s="71"/>
      <c r="CP60" s="71"/>
      <c r="CQ60" s="71"/>
      <c r="CR60" s="71"/>
      <c r="CS60" s="71"/>
      <c r="CT60" s="71"/>
      <c r="CU60" s="71"/>
      <c r="CV60" s="71"/>
      <c r="CW60" s="71"/>
      <c r="CX60" s="71"/>
      <c r="CY60" s="72"/>
      <c r="DJ60" s="73"/>
      <c r="DM60" s="58">
        <v>10</v>
      </c>
    </row>
    <row r="61" spans="1:117" ht="10.15" customHeight="1" x14ac:dyDescent="0.2">
      <c r="A61" s="84"/>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74"/>
      <c r="CY61" s="75"/>
      <c r="DJ61" s="73"/>
      <c r="DM61" s="58">
        <v>11</v>
      </c>
    </row>
    <row r="62" spans="1:117" ht="10.15" customHeight="1" x14ac:dyDescent="0.2">
      <c r="A62" s="84"/>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178">
        <f>+Projectgegevens!N49</f>
        <v>0</v>
      </c>
      <c r="CJ62" s="179"/>
      <c r="CK62" s="179"/>
      <c r="CL62" s="179"/>
      <c r="CM62" s="179"/>
      <c r="CN62" s="179"/>
      <c r="CO62" s="179"/>
      <c r="CP62" s="179"/>
      <c r="CQ62" s="179"/>
      <c r="CR62" s="179"/>
      <c r="CS62" s="179"/>
      <c r="CT62" s="179"/>
      <c r="CU62" s="179"/>
      <c r="CV62" s="179"/>
      <c r="CW62" s="179"/>
      <c r="CX62" s="179"/>
      <c r="CY62" s="180"/>
      <c r="DJ62" s="73"/>
    </row>
    <row r="63" spans="1:117" ht="10.15" customHeight="1" x14ac:dyDescent="0.2">
      <c r="A63" s="84"/>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76"/>
      <c r="CJ63" s="77"/>
      <c r="CK63" s="77"/>
      <c r="CL63" s="77"/>
      <c r="CM63" s="77"/>
      <c r="CN63" s="77"/>
      <c r="CO63" s="77"/>
      <c r="CP63" s="77"/>
      <c r="CQ63" s="77"/>
      <c r="CR63" s="77"/>
      <c r="CS63" s="77"/>
      <c r="CT63" s="77"/>
      <c r="CU63" s="77"/>
      <c r="CV63" s="77"/>
      <c r="CW63" s="77"/>
      <c r="CX63" s="77"/>
      <c r="CY63" s="78"/>
      <c r="DJ63" s="73"/>
      <c r="DM63" s="58" t="s">
        <v>43</v>
      </c>
    </row>
    <row r="64" spans="1:117" ht="10.15" customHeight="1" x14ac:dyDescent="0.2">
      <c r="A64" s="84"/>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70" t="s">
        <v>14</v>
      </c>
      <c r="CJ64" s="71"/>
      <c r="CK64" s="71"/>
      <c r="CL64" s="71"/>
      <c r="CM64" s="71"/>
      <c r="CN64" s="71"/>
      <c r="CO64" s="71"/>
      <c r="CP64" s="71"/>
      <c r="CQ64" s="71"/>
      <c r="CR64" s="71"/>
      <c r="CS64" s="71"/>
      <c r="CT64" s="71"/>
      <c r="CU64" s="71"/>
      <c r="CV64" s="71"/>
      <c r="CW64" s="71"/>
      <c r="CX64" s="71"/>
      <c r="CY64" s="72"/>
      <c r="DJ64" s="73"/>
      <c r="DM64" s="58" t="s">
        <v>44</v>
      </c>
    </row>
    <row r="65" spans="1:117" ht="10.15" customHeight="1" x14ac:dyDescent="0.2">
      <c r="A65" s="84"/>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196" t="s">
        <v>301</v>
      </c>
      <c r="CJ65" s="197"/>
      <c r="CK65" s="197"/>
      <c r="CL65" s="197"/>
      <c r="CM65" s="197"/>
      <c r="CN65" s="197"/>
      <c r="CO65" s="197"/>
      <c r="CP65" s="197"/>
      <c r="CQ65" s="197"/>
      <c r="CR65" s="197"/>
      <c r="CS65" s="197"/>
      <c r="CT65" s="197"/>
      <c r="CU65" s="197"/>
      <c r="CV65" s="197"/>
      <c r="CW65" s="197"/>
      <c r="CX65" s="197"/>
      <c r="CY65" s="198"/>
      <c r="DJ65" s="73"/>
      <c r="DM65" s="58" t="s">
        <v>45</v>
      </c>
    </row>
    <row r="66" spans="1:117" ht="10.15" customHeight="1" x14ac:dyDescent="0.2">
      <c r="A66" s="84"/>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199"/>
      <c r="CJ66" s="197"/>
      <c r="CK66" s="197"/>
      <c r="CL66" s="197"/>
      <c r="CM66" s="197"/>
      <c r="CN66" s="197"/>
      <c r="CO66" s="197"/>
      <c r="CP66" s="197"/>
      <c r="CQ66" s="197"/>
      <c r="CR66" s="197"/>
      <c r="CS66" s="197"/>
      <c r="CT66" s="197"/>
      <c r="CU66" s="197"/>
      <c r="CV66" s="197"/>
      <c r="CW66" s="197"/>
      <c r="CX66" s="197"/>
      <c r="CY66" s="198"/>
      <c r="DJ66" s="73"/>
      <c r="DM66" s="58" t="s">
        <v>200</v>
      </c>
    </row>
    <row r="67" spans="1:117" ht="10.15" customHeight="1" x14ac:dyDescent="0.2">
      <c r="A67" s="84"/>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200"/>
      <c r="CJ67" s="201"/>
      <c r="CK67" s="201"/>
      <c r="CL67" s="201"/>
      <c r="CM67" s="201"/>
      <c r="CN67" s="201"/>
      <c r="CO67" s="201"/>
      <c r="CP67" s="201"/>
      <c r="CQ67" s="201"/>
      <c r="CR67" s="201"/>
      <c r="CS67" s="201"/>
      <c r="CT67" s="201"/>
      <c r="CU67" s="201"/>
      <c r="CV67" s="201"/>
      <c r="CW67" s="201"/>
      <c r="CX67" s="201"/>
      <c r="CY67" s="202"/>
      <c r="DJ67" s="73"/>
      <c r="DM67" s="58" t="s">
        <v>46</v>
      </c>
    </row>
    <row r="68" spans="1:117" ht="10.15" customHeight="1" x14ac:dyDescent="0.2">
      <c r="A68" s="84"/>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189" t="s">
        <v>15</v>
      </c>
      <c r="CJ68" s="190"/>
      <c r="CK68" s="190"/>
      <c r="CL68" s="191"/>
      <c r="CM68" s="189" t="s">
        <v>16</v>
      </c>
      <c r="CN68" s="190"/>
      <c r="CO68" s="190"/>
      <c r="CP68" s="191"/>
      <c r="CQ68" s="189" t="s">
        <v>17</v>
      </c>
      <c r="CR68" s="190"/>
      <c r="CS68" s="190"/>
      <c r="CT68" s="190"/>
      <c r="CU68" s="191"/>
      <c r="CV68" s="189" t="s">
        <v>18</v>
      </c>
      <c r="CW68" s="190"/>
      <c r="CX68" s="190"/>
      <c r="CY68" s="191"/>
      <c r="CZ68" s="189" t="s">
        <v>19</v>
      </c>
      <c r="DA68" s="190"/>
      <c r="DB68" s="190"/>
      <c r="DC68" s="190"/>
      <c r="DD68" s="191"/>
      <c r="DE68" s="189" t="s">
        <v>20</v>
      </c>
      <c r="DF68" s="190"/>
      <c r="DG68" s="190"/>
      <c r="DH68" s="190"/>
      <c r="DI68" s="190"/>
      <c r="DJ68" s="195"/>
      <c r="DM68" s="58" t="s">
        <v>47</v>
      </c>
    </row>
    <row r="69" spans="1:117" ht="10.15" customHeight="1" thickBot="1" x14ac:dyDescent="0.25">
      <c r="A69" s="89"/>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96"/>
      <c r="CI69" s="203"/>
      <c r="CJ69" s="204"/>
      <c r="CK69" s="204"/>
      <c r="CL69" s="205"/>
      <c r="CM69" s="203" t="s">
        <v>22</v>
      </c>
      <c r="CN69" s="204"/>
      <c r="CO69" s="204"/>
      <c r="CP69" s="204"/>
      <c r="CQ69" s="203"/>
      <c r="CR69" s="204"/>
      <c r="CS69" s="204"/>
      <c r="CT69" s="204"/>
      <c r="CU69" s="205"/>
      <c r="CV69" s="203"/>
      <c r="CW69" s="204"/>
      <c r="CX69" s="204"/>
      <c r="CY69" s="205"/>
      <c r="CZ69" s="203">
        <f>+Projectgegevens!AE56</f>
        <v>0</v>
      </c>
      <c r="DA69" s="204"/>
      <c r="DB69" s="204"/>
      <c r="DC69" s="204"/>
      <c r="DD69" s="205"/>
      <c r="DE69" s="203" t="s">
        <v>232</v>
      </c>
      <c r="DF69" s="204"/>
      <c r="DG69" s="204"/>
      <c r="DH69" s="204"/>
      <c r="DI69" s="204"/>
      <c r="DJ69" s="206"/>
      <c r="DM69" s="58" t="s">
        <v>248</v>
      </c>
    </row>
    <row r="70" spans="1:117" ht="10.15" customHeight="1" x14ac:dyDescent="0.2">
      <c r="DM70" s="58" t="s">
        <v>48</v>
      </c>
    </row>
    <row r="71" spans="1:117" ht="10.15" customHeight="1" x14ac:dyDescent="0.2">
      <c r="DM71" s="58" t="s">
        <v>49</v>
      </c>
    </row>
    <row r="72" spans="1:117" x14ac:dyDescent="0.2">
      <c r="DM72" s="58" t="s">
        <v>54</v>
      </c>
    </row>
    <row r="73" spans="1:117" x14ac:dyDescent="0.2">
      <c r="C73" s="111"/>
      <c r="DM73" s="58" t="s">
        <v>58</v>
      </c>
    </row>
    <row r="74" spans="1:117" x14ac:dyDescent="0.2">
      <c r="DM74" s="58" t="s">
        <v>59</v>
      </c>
    </row>
  </sheetData>
  <mergeCells count="21">
    <mergeCell ref="DF54:DJ54"/>
    <mergeCell ref="AB57:AG57"/>
    <mergeCell ref="CI58:CY58"/>
    <mergeCell ref="CZ58:DJ58"/>
    <mergeCell ref="CU32:CX32"/>
    <mergeCell ref="CU33:CX33"/>
    <mergeCell ref="CQ36:CT36"/>
    <mergeCell ref="CI62:CY62"/>
    <mergeCell ref="CI68:CL68"/>
    <mergeCell ref="CM68:CP68"/>
    <mergeCell ref="CQ68:CU68"/>
    <mergeCell ref="CV68:CY68"/>
    <mergeCell ref="CI65:CY67"/>
    <mergeCell ref="CZ68:DD68"/>
    <mergeCell ref="DE68:DJ68"/>
    <mergeCell ref="CI69:CL69"/>
    <mergeCell ref="CM69:CP69"/>
    <mergeCell ref="CQ69:CU69"/>
    <mergeCell ref="CV69:CY69"/>
    <mergeCell ref="CZ69:DD69"/>
    <mergeCell ref="DE69:DJ69"/>
  </mergeCells>
  <dataValidations count="2">
    <dataValidation type="list" allowBlank="1" showInputMessage="1" showErrorMessage="1" sqref="CQ36:CT36" xr:uid="{00000000-0002-0000-0F00-000000000000}">
      <formula1>$DM$72:$DM$74</formula1>
    </dataValidation>
    <dataValidation type="list" allowBlank="1" showInputMessage="1" showErrorMessage="1" sqref="CU32:CW32" xr:uid="{00000000-0002-0000-0F00-000001000000}">
      <formula1>$DM$4:$DM$12</formula1>
    </dataValidation>
  </dataValidations>
  <pageMargins left="0.70866141732283472" right="0.70866141732283472" top="0.74803149606299213" bottom="0.74803149606299213" header="0.31496062992125984" footer="0.31496062992125984"/>
  <pageSetup paperSize="9" scale="67" orientation="landscape" r:id="rId1"/>
  <headerFooter>
    <oddHeader>&amp;C&amp;"Trebuchet MS,Standaard"&amp;F</oddHeader>
    <oddFooter>&amp;L&amp;"Trebuchet MS,Standaard"Printdatum: &amp;D&amp;R&amp;"Trebuchet MS,Standaard"&amp;P/&amp;N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74"/>
  <sheetViews>
    <sheetView tabSelected="1" zoomScaleNormal="100" workbookViewId="0">
      <selection activeCell="B23" sqref="B23"/>
    </sheetView>
  </sheetViews>
  <sheetFormatPr defaultColWidth="9.140625" defaultRowHeight="15" x14ac:dyDescent="0.3"/>
  <cols>
    <col min="1" max="1" width="4.28515625" style="2" customWidth="1"/>
    <col min="2" max="2" width="88.5703125" style="3" customWidth="1"/>
    <col min="3" max="16384" width="9.140625" style="2"/>
  </cols>
  <sheetData>
    <row r="2" spans="2:2" x14ac:dyDescent="0.3">
      <c r="B2" s="5" t="s">
        <v>181</v>
      </c>
    </row>
    <row r="3" spans="2:2" ht="30" x14ac:dyDescent="0.3">
      <c r="B3" s="3" t="s">
        <v>271</v>
      </c>
    </row>
    <row r="5" spans="2:2" x14ac:dyDescent="0.3">
      <c r="B5" s="5" t="s">
        <v>182</v>
      </c>
    </row>
    <row r="6" spans="2:2" ht="45" x14ac:dyDescent="0.3">
      <c r="B6" s="3" t="s">
        <v>190</v>
      </c>
    </row>
    <row r="8" spans="2:2" x14ac:dyDescent="0.3">
      <c r="B8" s="3" t="s">
        <v>185</v>
      </c>
    </row>
    <row r="10" spans="2:2" ht="30" x14ac:dyDescent="0.3">
      <c r="B10" s="3" t="s">
        <v>184</v>
      </c>
    </row>
    <row r="12" spans="2:2" ht="45" x14ac:dyDescent="0.3">
      <c r="B12" s="3" t="s">
        <v>249</v>
      </c>
    </row>
    <row r="14" spans="2:2" ht="30" x14ac:dyDescent="0.3">
      <c r="B14" s="3" t="s">
        <v>303</v>
      </c>
    </row>
    <row r="16" spans="2:2" x14ac:dyDescent="0.3">
      <c r="B16" s="5" t="s">
        <v>191</v>
      </c>
    </row>
    <row r="17" spans="2:2" ht="75" x14ac:dyDescent="0.3">
      <c r="B17" s="3" t="s">
        <v>267</v>
      </c>
    </row>
    <row r="18" spans="2:2" x14ac:dyDescent="0.3">
      <c r="B18" s="4"/>
    </row>
    <row r="19" spans="2:2" x14ac:dyDescent="0.3">
      <c r="B19" s="3" t="s">
        <v>183</v>
      </c>
    </row>
    <row r="20" spans="2:2" x14ac:dyDescent="0.3">
      <c r="B20" s="4"/>
    </row>
    <row r="23" spans="2:2" x14ac:dyDescent="0.3">
      <c r="B23" s="4"/>
    </row>
    <row r="24" spans="2:2" x14ac:dyDescent="0.3">
      <c r="B24" s="4"/>
    </row>
    <row r="25" spans="2:2" x14ac:dyDescent="0.3">
      <c r="B25" s="4"/>
    </row>
    <row r="26" spans="2:2" x14ac:dyDescent="0.3">
      <c r="B26" s="4"/>
    </row>
    <row r="27" spans="2:2" x14ac:dyDescent="0.3">
      <c r="B27" s="4"/>
    </row>
    <row r="28" spans="2:2" x14ac:dyDescent="0.3">
      <c r="B28" s="4"/>
    </row>
    <row r="29" spans="2:2" x14ac:dyDescent="0.3">
      <c r="B29" s="4"/>
    </row>
    <row r="30" spans="2:2" x14ac:dyDescent="0.3">
      <c r="B30" s="4"/>
    </row>
    <row r="31" spans="2:2" x14ac:dyDescent="0.3">
      <c r="B31" s="4"/>
    </row>
    <row r="45" spans="2:2" x14ac:dyDescent="0.3">
      <c r="B45" s="1"/>
    </row>
    <row r="48" spans="2:2" x14ac:dyDescent="0.3">
      <c r="B48" s="1"/>
    </row>
    <row r="53" spans="2:2" x14ac:dyDescent="0.3">
      <c r="B53" s="1"/>
    </row>
    <row r="57" spans="2:2" x14ac:dyDescent="0.3">
      <c r="B57" s="1"/>
    </row>
    <row r="60" spans="2:2" x14ac:dyDescent="0.3">
      <c r="B60" s="1"/>
    </row>
    <row r="63" spans="2:2" x14ac:dyDescent="0.3">
      <c r="B63" s="1"/>
    </row>
    <row r="68" spans="2:2" x14ac:dyDescent="0.3">
      <c r="B68" s="1"/>
    </row>
    <row r="71" spans="2:2" x14ac:dyDescent="0.3">
      <c r="B71" s="1"/>
    </row>
    <row r="74" spans="2:2" x14ac:dyDescent="0.3">
      <c r="B74" s="1"/>
    </row>
  </sheetData>
  <phoneticPr fontId="1" type="noConversion"/>
  <pageMargins left="0.74803149606299213" right="0.74803149606299213" top="0.98425196850393704" bottom="0.98425196850393704" header="0.51181102362204722" footer="0.51181102362204722"/>
  <pageSetup paperSize="9" scale="86" orientation="portrait" r:id="rId1"/>
  <headerFooter alignWithMargins="0">
    <oddHeader>&amp;C&amp;"Trebuchet MS,Standaard"&amp;F&amp;R&amp;G</oddHeader>
    <oddFooter>&amp;L&amp;"Trebuchet MS,Standaard"Printdatum: &amp;D&amp;R&amp;"Trebuchet MS,Standaard"&amp;P/&amp;N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7101D-9BDA-47EF-9B4B-646CCE24CB6F}">
  <dimension ref="A1:E6"/>
  <sheetViews>
    <sheetView workbookViewId="0">
      <selection activeCell="D3" sqref="D3"/>
    </sheetView>
  </sheetViews>
  <sheetFormatPr defaultColWidth="9.140625" defaultRowHeight="15" x14ac:dyDescent="0.3"/>
  <cols>
    <col min="1" max="3" width="9.140625" style="2"/>
    <col min="4" max="4" width="19" style="2" customWidth="1"/>
    <col min="5" max="5" width="38.28515625" style="2" customWidth="1"/>
    <col min="6" max="16384" width="9.140625" style="2"/>
  </cols>
  <sheetData>
    <row r="1" spans="1:5" x14ac:dyDescent="0.3">
      <c r="A1" s="6" t="s">
        <v>282</v>
      </c>
      <c r="B1" s="6" t="s">
        <v>283</v>
      </c>
      <c r="C1" s="6" t="s">
        <v>284</v>
      </c>
      <c r="D1" s="6" t="s">
        <v>285</v>
      </c>
      <c r="E1" s="6" t="s">
        <v>286</v>
      </c>
    </row>
    <row r="2" spans="1:5" x14ac:dyDescent="0.3">
      <c r="A2" s="6" t="s">
        <v>287</v>
      </c>
      <c r="B2" s="6" t="s">
        <v>288</v>
      </c>
      <c r="C2" s="6" t="s">
        <v>289</v>
      </c>
      <c r="D2" s="7">
        <v>43836</v>
      </c>
      <c r="E2" s="6" t="s">
        <v>290</v>
      </c>
    </row>
    <row r="3" spans="1:5" x14ac:dyDescent="0.3">
      <c r="A3" s="6" t="s">
        <v>291</v>
      </c>
      <c r="B3" s="6" t="s">
        <v>292</v>
      </c>
      <c r="C3" s="6" t="s">
        <v>288</v>
      </c>
      <c r="D3" s="7">
        <v>43794</v>
      </c>
      <c r="E3" s="6" t="s">
        <v>293</v>
      </c>
    </row>
    <row r="4" spans="1:5" x14ac:dyDescent="0.3">
      <c r="A4" s="6">
        <v>3</v>
      </c>
      <c r="B4" s="6" t="s">
        <v>288</v>
      </c>
      <c r="C4" s="6" t="s">
        <v>294</v>
      </c>
      <c r="D4" s="7">
        <v>40386</v>
      </c>
      <c r="E4" s="6"/>
    </row>
    <row r="5" spans="1:5" x14ac:dyDescent="0.3">
      <c r="A5" s="6">
        <v>2</v>
      </c>
      <c r="B5" s="6" t="s">
        <v>288</v>
      </c>
      <c r="C5" s="6" t="s">
        <v>295</v>
      </c>
      <c r="D5" s="7">
        <v>39727</v>
      </c>
      <c r="E5" s="6"/>
    </row>
    <row r="6" spans="1:5" x14ac:dyDescent="0.3">
      <c r="A6" s="6">
        <v>1</v>
      </c>
      <c r="B6" s="6" t="s">
        <v>288</v>
      </c>
      <c r="C6" s="6" t="s">
        <v>295</v>
      </c>
      <c r="D6" s="6" t="s">
        <v>292</v>
      </c>
      <c r="E6"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I70"/>
  <sheetViews>
    <sheetView zoomScaleNormal="100" workbookViewId="0">
      <selection activeCell="E7" sqref="E7"/>
    </sheetView>
  </sheetViews>
  <sheetFormatPr defaultColWidth="0" defaultRowHeight="13.5" x14ac:dyDescent="0.3"/>
  <cols>
    <col min="1" max="1" width="6" style="12" customWidth="1"/>
    <col min="2" max="2" width="10.42578125" style="13" customWidth="1"/>
    <col min="3" max="3" width="37.5703125" style="13" customWidth="1"/>
    <col min="4" max="4" width="10.85546875" style="12" customWidth="1"/>
    <col min="5" max="13" width="9.7109375" style="12" customWidth="1"/>
    <col min="14" max="42" width="1.7109375" style="12" customWidth="1"/>
    <col min="43" max="48" width="1.7109375" style="12" hidden="1" customWidth="1"/>
    <col min="49" max="49" width="8.85546875" style="12" hidden="1" customWidth="1"/>
    <col min="50" max="61" width="8.85546875" style="13" hidden="1" customWidth="1"/>
    <col min="62" max="16384" width="8.85546875" style="12" hidden="1"/>
  </cols>
  <sheetData>
    <row r="1" spans="1:60" x14ac:dyDescent="0.3">
      <c r="A1" s="8"/>
      <c r="B1" s="9"/>
      <c r="C1" s="9"/>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0" ht="18.75" x14ac:dyDescent="0.3">
      <c r="A2" s="14"/>
      <c r="B2" s="15" t="s">
        <v>296</v>
      </c>
      <c r="AO2" s="16"/>
    </row>
    <row r="3" spans="1:60" x14ac:dyDescent="0.3">
      <c r="A3" s="14"/>
      <c r="AO3" s="16"/>
    </row>
    <row r="4" spans="1:60" x14ac:dyDescent="0.3">
      <c r="A4" s="14"/>
      <c r="AO4" s="16"/>
    </row>
    <row r="5" spans="1:60" ht="18.75" thickBot="1" x14ac:dyDescent="0.4">
      <c r="A5" s="14"/>
      <c r="B5" s="17" t="s">
        <v>139</v>
      </c>
      <c r="AO5" s="16"/>
    </row>
    <row r="6" spans="1:60" ht="54.75" thickBot="1" x14ac:dyDescent="0.35">
      <c r="A6" s="14"/>
      <c r="B6" s="18" t="s">
        <v>142</v>
      </c>
      <c r="C6" s="19" t="s">
        <v>14</v>
      </c>
      <c r="D6" s="19" t="s">
        <v>125</v>
      </c>
      <c r="E6" s="19" t="s">
        <v>137</v>
      </c>
      <c r="F6" s="19" t="s">
        <v>227</v>
      </c>
      <c r="G6" s="19" t="s">
        <v>154</v>
      </c>
      <c r="H6" s="19" t="s">
        <v>141</v>
      </c>
      <c r="I6" s="19" t="s">
        <v>188</v>
      </c>
      <c r="J6" s="19" t="s">
        <v>189</v>
      </c>
      <c r="K6" s="19" t="s">
        <v>150</v>
      </c>
      <c r="L6" s="19" t="s">
        <v>162</v>
      </c>
      <c r="M6" s="19" t="s">
        <v>251</v>
      </c>
      <c r="N6" s="129" t="s">
        <v>259</v>
      </c>
      <c r="O6" s="130"/>
      <c r="P6" s="130"/>
      <c r="Q6" s="130"/>
      <c r="R6" s="130"/>
      <c r="S6" s="130"/>
      <c r="T6" s="130"/>
      <c r="U6" s="130"/>
      <c r="V6" s="130"/>
      <c r="W6" s="130"/>
      <c r="X6" s="130"/>
      <c r="Y6" s="130"/>
      <c r="Z6" s="130"/>
      <c r="AA6" s="130"/>
      <c r="AB6" s="130"/>
      <c r="AC6" s="130"/>
      <c r="AD6" s="130"/>
      <c r="AE6" s="130"/>
      <c r="AF6" s="130"/>
      <c r="AG6" s="130"/>
      <c r="AH6" s="130"/>
      <c r="AI6" s="130"/>
      <c r="AJ6" s="130"/>
      <c r="AK6" s="130"/>
      <c r="AL6" s="131"/>
      <c r="AO6" s="16"/>
    </row>
    <row r="7" spans="1:60" x14ac:dyDescent="0.3">
      <c r="A7" s="14"/>
      <c r="B7" s="20"/>
      <c r="C7" s="21" t="s">
        <v>270</v>
      </c>
      <c r="D7" s="21" t="s">
        <v>134</v>
      </c>
      <c r="E7" s="21"/>
      <c r="F7" s="21"/>
      <c r="G7" s="21"/>
      <c r="H7" s="21"/>
      <c r="I7" s="21"/>
      <c r="J7" s="21"/>
      <c r="K7" s="21"/>
      <c r="L7" s="21"/>
      <c r="M7" s="21"/>
      <c r="N7" s="132"/>
      <c r="O7" s="133"/>
      <c r="P7" s="133"/>
      <c r="Q7" s="133"/>
      <c r="R7" s="133"/>
      <c r="S7" s="133"/>
      <c r="T7" s="133"/>
      <c r="U7" s="133"/>
      <c r="V7" s="133"/>
      <c r="W7" s="133"/>
      <c r="X7" s="133"/>
      <c r="Y7" s="133"/>
      <c r="Z7" s="133"/>
      <c r="AA7" s="133"/>
      <c r="AB7" s="133"/>
      <c r="AC7" s="133"/>
      <c r="AD7" s="133"/>
      <c r="AE7" s="133"/>
      <c r="AF7" s="133"/>
      <c r="AG7" s="133"/>
      <c r="AH7" s="133"/>
      <c r="AI7" s="133"/>
      <c r="AJ7" s="133"/>
      <c r="AK7" s="133"/>
      <c r="AL7" s="134"/>
      <c r="AO7" s="16"/>
    </row>
    <row r="8" spans="1:60" x14ac:dyDescent="0.3">
      <c r="A8" s="14"/>
      <c r="B8" s="22"/>
      <c r="C8" s="23" t="s">
        <v>275</v>
      </c>
      <c r="D8" s="23" t="s">
        <v>133</v>
      </c>
      <c r="E8" s="23"/>
      <c r="F8" s="23"/>
      <c r="G8" s="23"/>
      <c r="H8" s="23"/>
      <c r="I8" s="23"/>
      <c r="J8" s="23"/>
      <c r="K8" s="23"/>
      <c r="L8" s="23"/>
      <c r="M8" s="23"/>
      <c r="N8" s="135"/>
      <c r="O8" s="136"/>
      <c r="P8" s="136"/>
      <c r="Q8" s="136"/>
      <c r="R8" s="136"/>
      <c r="S8" s="136"/>
      <c r="T8" s="136"/>
      <c r="U8" s="136"/>
      <c r="V8" s="136"/>
      <c r="W8" s="136"/>
      <c r="X8" s="136"/>
      <c r="Y8" s="136"/>
      <c r="Z8" s="136"/>
      <c r="AA8" s="136"/>
      <c r="AB8" s="136"/>
      <c r="AC8" s="136"/>
      <c r="AD8" s="136"/>
      <c r="AE8" s="136"/>
      <c r="AF8" s="136"/>
      <c r="AG8" s="136"/>
      <c r="AH8" s="136"/>
      <c r="AI8" s="136"/>
      <c r="AJ8" s="136"/>
      <c r="AK8" s="136"/>
      <c r="AL8" s="137"/>
      <c r="AO8" s="16"/>
    </row>
    <row r="9" spans="1:60" x14ac:dyDescent="0.3">
      <c r="A9" s="14"/>
      <c r="B9" s="22"/>
      <c r="C9" s="23" t="s">
        <v>274</v>
      </c>
      <c r="D9" s="23" t="s">
        <v>129</v>
      </c>
      <c r="E9" s="23"/>
      <c r="F9" s="23"/>
      <c r="G9" s="23"/>
      <c r="H9" s="23"/>
      <c r="I9" s="23"/>
      <c r="J9" s="23"/>
      <c r="K9" s="23"/>
      <c r="L9" s="23"/>
      <c r="M9" s="23"/>
      <c r="N9" s="135"/>
      <c r="O9" s="136"/>
      <c r="P9" s="136"/>
      <c r="Q9" s="136"/>
      <c r="R9" s="136"/>
      <c r="S9" s="136"/>
      <c r="T9" s="136"/>
      <c r="U9" s="136"/>
      <c r="V9" s="136"/>
      <c r="W9" s="136"/>
      <c r="X9" s="136"/>
      <c r="Y9" s="136"/>
      <c r="Z9" s="136"/>
      <c r="AA9" s="136"/>
      <c r="AB9" s="136"/>
      <c r="AC9" s="136"/>
      <c r="AD9" s="136"/>
      <c r="AE9" s="136"/>
      <c r="AF9" s="136"/>
      <c r="AG9" s="136"/>
      <c r="AH9" s="136"/>
      <c r="AI9" s="136"/>
      <c r="AJ9" s="136"/>
      <c r="AK9" s="136"/>
      <c r="AL9" s="137"/>
      <c r="AO9" s="16"/>
    </row>
    <row r="10" spans="1:60" x14ac:dyDescent="0.3">
      <c r="A10" s="14"/>
      <c r="B10" s="22"/>
      <c r="C10" s="23"/>
      <c r="D10" s="23"/>
      <c r="E10" s="23"/>
      <c r="F10" s="23"/>
      <c r="G10" s="23"/>
      <c r="H10" s="23"/>
      <c r="I10" s="23"/>
      <c r="J10" s="23"/>
      <c r="K10" s="23"/>
      <c r="L10" s="23"/>
      <c r="M10" s="23"/>
      <c r="N10" s="135"/>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7"/>
      <c r="AO10" s="16"/>
    </row>
    <row r="11" spans="1:60" x14ac:dyDescent="0.3">
      <c r="A11" s="14"/>
      <c r="B11" s="22"/>
      <c r="C11" s="23"/>
      <c r="D11" s="23"/>
      <c r="E11" s="23"/>
      <c r="F11" s="23"/>
      <c r="G11" s="23"/>
      <c r="H11" s="23"/>
      <c r="I11" s="23"/>
      <c r="J11" s="23"/>
      <c r="K11" s="23"/>
      <c r="L11" s="23"/>
      <c r="M11" s="23"/>
      <c r="N11" s="135"/>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7"/>
      <c r="AO11" s="16"/>
    </row>
    <row r="12" spans="1:60" x14ac:dyDescent="0.3">
      <c r="A12" s="14"/>
      <c r="B12" s="22"/>
      <c r="C12" s="23"/>
      <c r="D12" s="23"/>
      <c r="E12" s="23"/>
      <c r="F12" s="23"/>
      <c r="G12" s="23"/>
      <c r="H12" s="23"/>
      <c r="I12" s="23"/>
      <c r="J12" s="23"/>
      <c r="K12" s="23"/>
      <c r="L12" s="23"/>
      <c r="M12" s="23"/>
      <c r="N12" s="135"/>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7"/>
      <c r="AO12" s="16"/>
    </row>
    <row r="13" spans="1:60" x14ac:dyDescent="0.3">
      <c r="A13" s="14"/>
      <c r="B13" s="22"/>
      <c r="C13" s="23"/>
      <c r="D13" s="23"/>
      <c r="E13" s="23"/>
      <c r="F13" s="23"/>
      <c r="G13" s="23"/>
      <c r="H13" s="23"/>
      <c r="I13" s="23"/>
      <c r="J13" s="23"/>
      <c r="K13" s="23"/>
      <c r="L13" s="23"/>
      <c r="M13" s="23"/>
      <c r="N13" s="135"/>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7"/>
      <c r="AO13" s="16"/>
    </row>
    <row r="14" spans="1:60" x14ac:dyDescent="0.3">
      <c r="A14" s="14"/>
      <c r="B14" s="22"/>
      <c r="C14" s="23"/>
      <c r="D14" s="23"/>
      <c r="E14" s="23"/>
      <c r="F14" s="23"/>
      <c r="G14" s="23"/>
      <c r="H14" s="23"/>
      <c r="I14" s="23"/>
      <c r="J14" s="23"/>
      <c r="K14" s="23"/>
      <c r="L14" s="23"/>
      <c r="M14" s="23"/>
      <c r="N14" s="135"/>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7"/>
      <c r="AO14" s="16"/>
    </row>
    <row r="15" spans="1:60" x14ac:dyDescent="0.3">
      <c r="A15" s="14"/>
      <c r="B15" s="22"/>
      <c r="C15" s="23"/>
      <c r="D15" s="23"/>
      <c r="E15" s="23"/>
      <c r="F15" s="23"/>
      <c r="G15" s="23"/>
      <c r="H15" s="23"/>
      <c r="I15" s="23"/>
      <c r="J15" s="23"/>
      <c r="K15" s="23"/>
      <c r="L15" s="23"/>
      <c r="M15" s="23"/>
      <c r="N15" s="135"/>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7"/>
      <c r="AO15" s="16"/>
      <c r="BF15" s="24"/>
      <c r="BG15" s="24"/>
      <c r="BH15" s="24"/>
    </row>
    <row r="16" spans="1:60" x14ac:dyDescent="0.3">
      <c r="A16" s="14"/>
      <c r="B16" s="22"/>
      <c r="C16" s="23"/>
      <c r="D16" s="23"/>
      <c r="E16" s="23"/>
      <c r="F16" s="23"/>
      <c r="G16" s="23"/>
      <c r="H16" s="23"/>
      <c r="I16" s="23"/>
      <c r="J16" s="23"/>
      <c r="K16" s="23"/>
      <c r="L16" s="23"/>
      <c r="M16" s="23"/>
      <c r="N16" s="135"/>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7"/>
      <c r="AO16" s="16"/>
    </row>
    <row r="17" spans="1:61" x14ac:dyDescent="0.3">
      <c r="A17" s="14"/>
      <c r="B17" s="22"/>
      <c r="C17" s="23"/>
      <c r="D17" s="23"/>
      <c r="E17" s="23"/>
      <c r="F17" s="23"/>
      <c r="G17" s="23"/>
      <c r="H17" s="23"/>
      <c r="I17" s="23"/>
      <c r="J17" s="23"/>
      <c r="K17" s="23"/>
      <c r="L17" s="23"/>
      <c r="M17" s="23"/>
      <c r="N17" s="135"/>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7"/>
      <c r="AO17" s="16"/>
    </row>
    <row r="18" spans="1:61" ht="14.25" thickBot="1" x14ac:dyDescent="0.35">
      <c r="A18" s="14"/>
      <c r="B18" s="25"/>
      <c r="C18" s="26"/>
      <c r="D18" s="27"/>
      <c r="E18" s="27"/>
      <c r="F18" s="27"/>
      <c r="G18" s="26"/>
      <c r="H18" s="27"/>
      <c r="I18" s="27"/>
      <c r="J18" s="27"/>
      <c r="K18" s="27"/>
      <c r="L18" s="27"/>
      <c r="M18" s="27"/>
      <c r="N18" s="138"/>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40"/>
      <c r="AO18" s="16"/>
    </row>
    <row r="19" spans="1:61" s="24" customFormat="1" x14ac:dyDescent="0.3">
      <c r="A19" s="28"/>
      <c r="AO19" s="29"/>
      <c r="AX19" s="13"/>
      <c r="AY19" s="13"/>
      <c r="AZ19" s="13"/>
      <c r="BA19" s="13"/>
      <c r="BB19" s="13"/>
      <c r="BC19" s="13"/>
      <c r="BD19" s="13"/>
      <c r="BE19" s="13"/>
      <c r="BF19" s="13"/>
      <c r="BG19" s="13"/>
      <c r="BH19" s="13"/>
      <c r="BI19" s="13"/>
    </row>
    <row r="20" spans="1:61" ht="18.75" thickBot="1" x14ac:dyDescent="0.4">
      <c r="A20" s="14"/>
      <c r="B20" s="17" t="s">
        <v>136</v>
      </c>
      <c r="L20" s="30"/>
      <c r="M20" s="30"/>
      <c r="AO20" s="16"/>
      <c r="BI20" s="24"/>
    </row>
    <row r="21" spans="1:61" ht="54.75" thickBot="1" x14ac:dyDescent="0.35">
      <c r="A21" s="14"/>
      <c r="B21" s="18" t="s">
        <v>142</v>
      </c>
      <c r="C21" s="31" t="s">
        <v>14</v>
      </c>
      <c r="D21" s="31" t="s">
        <v>125</v>
      </c>
      <c r="E21" s="19" t="s">
        <v>137</v>
      </c>
      <c r="F21" s="19" t="s">
        <v>138</v>
      </c>
      <c r="G21" s="19" t="s">
        <v>194</v>
      </c>
      <c r="H21" s="19" t="s">
        <v>186</v>
      </c>
      <c r="I21" s="19" t="s">
        <v>192</v>
      </c>
      <c r="J21" s="19" t="s">
        <v>187</v>
      </c>
      <c r="K21" s="19" t="s">
        <v>193</v>
      </c>
      <c r="L21" s="19" t="s">
        <v>251</v>
      </c>
      <c r="M21" s="19"/>
      <c r="N21" s="150" t="s">
        <v>144</v>
      </c>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2"/>
      <c r="AO21" s="16"/>
    </row>
    <row r="22" spans="1:61" x14ac:dyDescent="0.3">
      <c r="A22" s="14"/>
      <c r="B22" s="20"/>
      <c r="C22" s="21" t="s">
        <v>124</v>
      </c>
      <c r="D22" s="21" t="s">
        <v>126</v>
      </c>
      <c r="E22" s="21"/>
      <c r="F22" s="21"/>
      <c r="G22" s="21"/>
      <c r="H22" s="21"/>
      <c r="I22" s="21"/>
      <c r="J22" s="21"/>
      <c r="K22" s="21"/>
      <c r="L22" s="21"/>
      <c r="M22" s="23"/>
      <c r="N22" s="132"/>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4"/>
      <c r="AO22" s="16"/>
    </row>
    <row r="23" spans="1:61" x14ac:dyDescent="0.3">
      <c r="A23" s="14"/>
      <c r="B23" s="22"/>
      <c r="C23" s="23" t="s">
        <v>277</v>
      </c>
      <c r="D23" s="23" t="s">
        <v>127</v>
      </c>
      <c r="E23" s="23"/>
      <c r="F23" s="23"/>
      <c r="G23" s="23"/>
      <c r="H23" s="23"/>
      <c r="I23" s="23"/>
      <c r="J23" s="23"/>
      <c r="K23" s="23"/>
      <c r="L23" s="23"/>
      <c r="M23" s="23"/>
      <c r="N23" s="135"/>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7"/>
      <c r="AO23" s="16"/>
    </row>
    <row r="24" spans="1:61" x14ac:dyDescent="0.3">
      <c r="A24" s="14"/>
      <c r="B24" s="22"/>
      <c r="C24" s="23" t="s">
        <v>278</v>
      </c>
      <c r="D24" s="23" t="s">
        <v>128</v>
      </c>
      <c r="E24" s="23"/>
      <c r="F24" s="23"/>
      <c r="G24" s="23"/>
      <c r="H24" s="23"/>
      <c r="I24" s="23"/>
      <c r="J24" s="23"/>
      <c r="K24" s="23"/>
      <c r="L24" s="23"/>
      <c r="M24" s="23"/>
      <c r="N24" s="135"/>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7"/>
      <c r="AO24" s="16"/>
      <c r="BC24" s="24"/>
      <c r="BE24" s="24"/>
      <c r="BF24" s="24"/>
      <c r="BG24" s="24"/>
      <c r="BH24" s="24"/>
    </row>
    <row r="25" spans="1:61" x14ac:dyDescent="0.3">
      <c r="A25" s="14"/>
      <c r="B25" s="22"/>
      <c r="C25" s="23"/>
      <c r="D25" s="23"/>
      <c r="E25" s="23"/>
      <c r="F25" s="23"/>
      <c r="G25" s="23"/>
      <c r="H25" s="23"/>
      <c r="I25" s="23"/>
      <c r="J25" s="23"/>
      <c r="K25" s="23"/>
      <c r="L25" s="23"/>
      <c r="M25" s="23"/>
      <c r="N25" s="135"/>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7"/>
      <c r="AO25" s="16"/>
      <c r="BC25" s="24"/>
      <c r="BD25" s="24"/>
      <c r="BE25" s="24"/>
      <c r="BF25" s="24"/>
      <c r="BG25" s="24"/>
      <c r="BH25" s="24"/>
    </row>
    <row r="26" spans="1:61" ht="14.25" thickBot="1" x14ac:dyDescent="0.35">
      <c r="A26" s="14"/>
      <c r="B26" s="25"/>
      <c r="C26" s="27"/>
      <c r="D26" s="27"/>
      <c r="E26" s="27"/>
      <c r="F26" s="27"/>
      <c r="G26" s="27"/>
      <c r="H26" s="27"/>
      <c r="I26" s="27"/>
      <c r="J26" s="27"/>
      <c r="K26" s="27"/>
      <c r="L26" s="27"/>
      <c r="M26" s="27"/>
      <c r="N26" s="138"/>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40"/>
      <c r="AO26" s="16"/>
      <c r="BC26" s="24"/>
      <c r="BD26" s="24"/>
      <c r="BE26" s="24"/>
      <c r="BF26" s="24"/>
      <c r="BG26" s="24"/>
      <c r="BH26" s="24"/>
    </row>
    <row r="27" spans="1:61" x14ac:dyDescent="0.3">
      <c r="A27" s="14"/>
      <c r="AO27" s="16"/>
      <c r="BC27" s="24"/>
      <c r="BD27" s="24"/>
      <c r="BE27" s="24"/>
      <c r="BF27" s="24"/>
      <c r="BG27" s="24"/>
      <c r="BH27" s="24"/>
    </row>
    <row r="28" spans="1:61" s="24" customFormat="1" ht="18.75" thickBot="1" x14ac:dyDescent="0.4">
      <c r="A28" s="28"/>
      <c r="B28" s="17" t="s">
        <v>221</v>
      </c>
      <c r="C28" s="13"/>
      <c r="D28" s="12"/>
      <c r="E28" s="12"/>
      <c r="F28" s="12"/>
      <c r="G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O28" s="29"/>
      <c r="AY28" s="13"/>
      <c r="AZ28" s="13"/>
      <c r="BA28" s="13"/>
      <c r="BB28" s="13"/>
      <c r="BI28" s="13"/>
    </row>
    <row r="29" spans="1:61" s="24" customFormat="1" ht="81.75" thickBot="1" x14ac:dyDescent="0.35">
      <c r="A29" s="28"/>
      <c r="B29" s="18" t="s">
        <v>142</v>
      </c>
      <c r="C29" s="19" t="s">
        <v>14</v>
      </c>
      <c r="D29" s="19" t="s">
        <v>125</v>
      </c>
      <c r="E29" s="19" t="s">
        <v>233</v>
      </c>
      <c r="F29" s="19" t="s">
        <v>222</v>
      </c>
      <c r="G29" s="19" t="s">
        <v>155</v>
      </c>
      <c r="H29" s="19" t="s">
        <v>224</v>
      </c>
      <c r="I29" s="19" t="s">
        <v>157</v>
      </c>
      <c r="J29" s="164" t="s">
        <v>144</v>
      </c>
      <c r="K29" s="165"/>
      <c r="L29" s="165"/>
      <c r="M29" s="166"/>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O29" s="29"/>
      <c r="AY29" s="13"/>
      <c r="AZ29" s="13"/>
      <c r="BA29" s="13"/>
      <c r="BB29" s="13"/>
    </row>
    <row r="30" spans="1:61" s="24" customFormat="1" x14ac:dyDescent="0.3">
      <c r="A30" s="28"/>
      <c r="B30" s="20"/>
      <c r="C30" s="21" t="s">
        <v>225</v>
      </c>
      <c r="D30" s="21" t="s">
        <v>132</v>
      </c>
      <c r="E30" s="21"/>
      <c r="F30" s="21"/>
      <c r="G30" s="21"/>
      <c r="H30" s="21"/>
      <c r="I30" s="21"/>
      <c r="J30" s="167"/>
      <c r="K30" s="168"/>
      <c r="L30" s="168"/>
      <c r="M30" s="169"/>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O30" s="29"/>
      <c r="AY30" s="13"/>
      <c r="AZ30" s="13"/>
      <c r="BA30" s="13"/>
      <c r="BB30" s="13"/>
    </row>
    <row r="31" spans="1:61" s="24" customFormat="1" x14ac:dyDescent="0.3">
      <c r="A31" s="28"/>
      <c r="B31" s="22"/>
      <c r="C31" s="23" t="s">
        <v>226</v>
      </c>
      <c r="D31" s="23" t="s">
        <v>130</v>
      </c>
      <c r="E31" s="21"/>
      <c r="F31" s="23"/>
      <c r="G31" s="23"/>
      <c r="H31" s="23"/>
      <c r="I31" s="23"/>
      <c r="J31" s="173"/>
      <c r="K31" s="174"/>
      <c r="L31" s="174"/>
      <c r="M31" s="175"/>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O31" s="29"/>
      <c r="AY31" s="13"/>
      <c r="AZ31" s="13"/>
      <c r="BA31" s="13"/>
      <c r="BB31" s="13"/>
    </row>
    <row r="32" spans="1:61" s="24" customFormat="1" x14ac:dyDescent="0.3">
      <c r="A32" s="28"/>
      <c r="B32" s="22"/>
      <c r="C32" s="23" t="s">
        <v>135</v>
      </c>
      <c r="D32" s="23" t="s">
        <v>131</v>
      </c>
      <c r="E32" s="21"/>
      <c r="F32" s="23"/>
      <c r="G32" s="23"/>
      <c r="H32" s="23"/>
      <c r="I32" s="23"/>
      <c r="J32" s="173"/>
      <c r="K32" s="174"/>
      <c r="L32" s="174"/>
      <c r="M32" s="175"/>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O32" s="29"/>
      <c r="AY32" s="13"/>
      <c r="AZ32" s="13"/>
      <c r="BA32" s="13"/>
      <c r="BB32" s="13"/>
      <c r="BC32" s="13"/>
      <c r="BE32" s="13"/>
      <c r="BF32" s="13"/>
      <c r="BG32" s="13"/>
      <c r="BH32" s="13"/>
    </row>
    <row r="33" spans="1:61" s="24" customFormat="1" ht="14.25" thickBot="1" x14ac:dyDescent="0.35">
      <c r="A33" s="28"/>
      <c r="B33" s="25"/>
      <c r="C33" s="27"/>
      <c r="D33" s="27"/>
      <c r="E33" s="27"/>
      <c r="F33" s="27"/>
      <c r="G33" s="27"/>
      <c r="H33" s="27"/>
      <c r="I33" s="27"/>
      <c r="J33" s="161"/>
      <c r="K33" s="162"/>
      <c r="L33" s="162"/>
      <c r="M33" s="163"/>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O33" s="29"/>
      <c r="AX33" s="13"/>
      <c r="AY33" s="13"/>
      <c r="AZ33" s="13"/>
      <c r="BA33" s="13"/>
      <c r="BB33" s="13"/>
      <c r="BC33" s="13"/>
      <c r="BD33" s="13"/>
      <c r="BE33" s="13"/>
      <c r="BF33" s="13"/>
      <c r="BG33" s="13"/>
      <c r="BH33" s="13"/>
    </row>
    <row r="34" spans="1:61" s="24" customFormat="1" x14ac:dyDescent="0.3">
      <c r="A34" s="28"/>
      <c r="B34" s="13"/>
      <c r="C34" s="13"/>
      <c r="D34" s="12"/>
      <c r="E34" s="12"/>
      <c r="F34" s="12"/>
      <c r="G34" s="12"/>
      <c r="AO34" s="29"/>
      <c r="AX34" s="13"/>
      <c r="AY34" s="13"/>
      <c r="AZ34" s="13"/>
      <c r="BA34" s="13"/>
      <c r="BB34" s="13"/>
      <c r="BC34" s="13"/>
      <c r="BD34" s="13"/>
      <c r="BE34" s="13"/>
      <c r="BF34" s="13"/>
      <c r="BG34" s="13"/>
      <c r="BH34" s="13"/>
    </row>
    <row r="35" spans="1:61" s="24" customFormat="1" ht="18.75" thickBot="1" x14ac:dyDescent="0.4">
      <c r="A35" s="28"/>
      <c r="B35" s="17" t="s">
        <v>169</v>
      </c>
      <c r="C35" s="13"/>
      <c r="D35" s="12"/>
      <c r="E35" s="12"/>
      <c r="F35" s="3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O35" s="29"/>
      <c r="AX35" s="13"/>
      <c r="AY35" s="13"/>
      <c r="AZ35" s="13"/>
      <c r="BA35" s="13"/>
      <c r="BB35" s="13"/>
      <c r="BC35" s="13"/>
      <c r="BD35" s="13"/>
      <c r="BE35" s="13"/>
      <c r="BF35" s="13"/>
      <c r="BG35" s="13"/>
      <c r="BH35" s="13"/>
    </row>
    <row r="36" spans="1:61" ht="27.75" thickBot="1" x14ac:dyDescent="0.35">
      <c r="A36" s="14"/>
      <c r="B36" s="18" t="s">
        <v>142</v>
      </c>
      <c r="C36" s="19" t="s">
        <v>14</v>
      </c>
      <c r="D36" s="19" t="s">
        <v>151</v>
      </c>
      <c r="E36" s="19" t="s">
        <v>176</v>
      </c>
      <c r="F36" s="164" t="s">
        <v>144</v>
      </c>
      <c r="G36" s="165"/>
      <c r="H36" s="165"/>
      <c r="I36" s="166"/>
      <c r="AO36" s="16"/>
      <c r="BI36" s="24"/>
    </row>
    <row r="37" spans="1:61" x14ac:dyDescent="0.3">
      <c r="A37" s="14"/>
      <c r="B37" s="20"/>
      <c r="C37" s="21"/>
      <c r="D37" s="21"/>
      <c r="E37" s="21"/>
      <c r="F37" s="167"/>
      <c r="G37" s="168"/>
      <c r="H37" s="168"/>
      <c r="I37" s="169"/>
      <c r="AO37" s="16"/>
    </row>
    <row r="38" spans="1:61" x14ac:dyDescent="0.3">
      <c r="A38" s="14"/>
      <c r="B38" s="22"/>
      <c r="C38" s="23"/>
      <c r="D38" s="23"/>
      <c r="E38" s="23"/>
      <c r="F38" s="173"/>
      <c r="G38" s="174"/>
      <c r="H38" s="174"/>
      <c r="I38" s="175"/>
      <c r="AO38" s="16"/>
    </row>
    <row r="39" spans="1:61" x14ac:dyDescent="0.3">
      <c r="A39" s="14"/>
      <c r="B39" s="22"/>
      <c r="C39" s="23"/>
      <c r="D39" s="23"/>
      <c r="E39" s="23"/>
      <c r="F39" s="173"/>
      <c r="G39" s="174"/>
      <c r="H39" s="174"/>
      <c r="I39" s="175"/>
      <c r="AO39" s="16"/>
    </row>
    <row r="40" spans="1:61" x14ac:dyDescent="0.3">
      <c r="A40" s="14"/>
      <c r="B40" s="22"/>
      <c r="C40" s="23"/>
      <c r="D40" s="23"/>
      <c r="E40" s="23"/>
      <c r="F40" s="173"/>
      <c r="G40" s="174"/>
      <c r="H40" s="174"/>
      <c r="I40" s="175"/>
      <c r="AO40" s="16"/>
    </row>
    <row r="41" spans="1:61" x14ac:dyDescent="0.3">
      <c r="A41" s="14"/>
      <c r="B41" s="22"/>
      <c r="C41" s="23"/>
      <c r="D41" s="23"/>
      <c r="E41" s="23"/>
      <c r="F41" s="173"/>
      <c r="G41" s="174"/>
      <c r="H41" s="174"/>
      <c r="I41" s="175"/>
      <c r="N41" s="33" t="s">
        <v>26</v>
      </c>
      <c r="O41" s="34"/>
      <c r="P41" s="34"/>
      <c r="Q41" s="34"/>
      <c r="R41" s="34"/>
      <c r="S41" s="34"/>
      <c r="T41" s="34"/>
      <c r="U41" s="34"/>
      <c r="V41" s="34"/>
      <c r="W41" s="34"/>
      <c r="X41" s="34"/>
      <c r="Y41" s="34"/>
      <c r="Z41" s="34"/>
      <c r="AA41" s="34"/>
      <c r="AB41" s="34"/>
      <c r="AC41" s="34"/>
      <c r="AD41" s="34"/>
      <c r="AE41" s="33"/>
      <c r="AF41" s="34"/>
      <c r="AG41" s="35"/>
      <c r="AH41" s="33"/>
      <c r="AI41" s="34"/>
      <c r="AJ41" s="35"/>
      <c r="AK41" s="141"/>
      <c r="AL41" s="142"/>
      <c r="AM41" s="142"/>
      <c r="AN41" s="142"/>
      <c r="AO41" s="143"/>
    </row>
    <row r="42" spans="1:61" ht="14.25" thickBot="1" x14ac:dyDescent="0.35">
      <c r="A42" s="14"/>
      <c r="B42" s="25"/>
      <c r="C42" s="27"/>
      <c r="D42" s="27"/>
      <c r="E42" s="27"/>
      <c r="F42" s="161"/>
      <c r="G42" s="162"/>
      <c r="H42" s="162"/>
      <c r="I42" s="163"/>
      <c r="N42" s="33"/>
      <c r="O42" s="34"/>
      <c r="P42" s="34"/>
      <c r="Q42" s="34"/>
      <c r="R42" s="34"/>
      <c r="S42" s="34"/>
      <c r="T42" s="34"/>
      <c r="U42" s="34"/>
      <c r="V42" s="34"/>
      <c r="W42" s="34"/>
      <c r="X42" s="34"/>
      <c r="Y42" s="34"/>
      <c r="Z42" s="34"/>
      <c r="AA42" s="34"/>
      <c r="AB42" s="34"/>
      <c r="AC42" s="34"/>
      <c r="AD42" s="34"/>
      <c r="AE42" s="36" t="s">
        <v>23</v>
      </c>
      <c r="AF42" s="37"/>
      <c r="AG42" s="38"/>
      <c r="AH42" s="36" t="s">
        <v>24</v>
      </c>
      <c r="AI42" s="37"/>
      <c r="AJ42" s="38"/>
      <c r="AK42" s="37" t="s">
        <v>21</v>
      </c>
      <c r="AL42" s="37"/>
      <c r="AM42" s="37"/>
      <c r="AN42" s="37"/>
      <c r="AO42" s="39"/>
    </row>
    <row r="43" spans="1:61" x14ac:dyDescent="0.3">
      <c r="A43" s="14"/>
      <c r="D43" s="13"/>
      <c r="E43" s="13"/>
      <c r="F43" s="13"/>
      <c r="G43" s="13"/>
      <c r="H43" s="13"/>
      <c r="N43" s="40" t="s">
        <v>13</v>
      </c>
      <c r="O43" s="41"/>
      <c r="P43" s="41"/>
      <c r="Q43" s="41"/>
      <c r="R43" s="41"/>
      <c r="S43" s="41"/>
      <c r="T43" s="41"/>
      <c r="U43" s="41"/>
      <c r="V43" s="41"/>
      <c r="W43" s="41"/>
      <c r="X43" s="41"/>
      <c r="Y43" s="41"/>
      <c r="Z43" s="41"/>
      <c r="AA43" s="41"/>
      <c r="AB43" s="41"/>
      <c r="AC43" s="41"/>
      <c r="AD43" s="42"/>
      <c r="AE43" s="12" t="s">
        <v>116</v>
      </c>
      <c r="AO43" s="16"/>
    </row>
    <row r="44" spans="1:61" ht="18.75" thickBot="1" x14ac:dyDescent="0.4">
      <c r="A44" s="14"/>
      <c r="B44" s="32" t="s">
        <v>170</v>
      </c>
      <c r="F44" s="32"/>
      <c r="N44" s="43"/>
      <c r="AD44" s="44"/>
      <c r="AO44" s="16"/>
    </row>
    <row r="45" spans="1:61" ht="27.75" thickBot="1" x14ac:dyDescent="0.35">
      <c r="A45" s="14"/>
      <c r="B45" s="18" t="s">
        <v>142</v>
      </c>
      <c r="C45" s="19" t="s">
        <v>14</v>
      </c>
      <c r="D45" s="19" t="s">
        <v>171</v>
      </c>
      <c r="E45" s="19" t="s">
        <v>152</v>
      </c>
      <c r="F45" s="164" t="s">
        <v>144</v>
      </c>
      <c r="G45" s="165"/>
      <c r="H45" s="165"/>
      <c r="I45" s="166"/>
      <c r="N45" s="144" t="s">
        <v>76</v>
      </c>
      <c r="O45" s="145"/>
      <c r="P45" s="145"/>
      <c r="Q45" s="145"/>
      <c r="R45" s="145"/>
      <c r="S45" s="145"/>
      <c r="T45" s="145"/>
      <c r="U45" s="145"/>
      <c r="V45" s="145"/>
      <c r="W45" s="145"/>
      <c r="X45" s="145"/>
      <c r="Y45" s="145"/>
      <c r="Z45" s="145"/>
      <c r="AA45" s="145"/>
      <c r="AB45" s="145"/>
      <c r="AC45" s="145"/>
      <c r="AD45" s="146"/>
      <c r="AE45" s="147"/>
      <c r="AF45" s="148"/>
      <c r="AG45" s="148"/>
      <c r="AH45" s="148"/>
      <c r="AI45" s="148"/>
      <c r="AJ45" s="148"/>
      <c r="AK45" s="148"/>
      <c r="AL45" s="148"/>
      <c r="AM45" s="148"/>
      <c r="AN45" s="148"/>
      <c r="AO45" s="149"/>
    </row>
    <row r="46" spans="1:61" x14ac:dyDescent="0.3">
      <c r="A46" s="14"/>
      <c r="B46" s="20"/>
      <c r="C46" s="21"/>
      <c r="D46" s="21"/>
      <c r="E46" s="21"/>
      <c r="F46" s="167"/>
      <c r="G46" s="168"/>
      <c r="H46" s="168"/>
      <c r="I46" s="169"/>
      <c r="N46" s="45"/>
      <c r="O46" s="46"/>
      <c r="P46" s="46"/>
      <c r="Q46" s="46"/>
      <c r="R46" s="46"/>
      <c r="S46" s="46"/>
      <c r="T46" s="46"/>
      <c r="U46" s="46"/>
      <c r="V46" s="46"/>
      <c r="W46" s="46"/>
      <c r="X46" s="46"/>
      <c r="Y46" s="46"/>
      <c r="Z46" s="46"/>
      <c r="AA46" s="46"/>
      <c r="AB46" s="46"/>
      <c r="AC46" s="46"/>
      <c r="AD46" s="47"/>
      <c r="AE46" s="45"/>
      <c r="AF46" s="46"/>
      <c r="AG46" s="46"/>
      <c r="AH46" s="46"/>
      <c r="AI46" s="46"/>
      <c r="AJ46" s="46"/>
      <c r="AK46" s="46"/>
      <c r="AL46" s="46"/>
      <c r="AM46" s="46"/>
      <c r="AN46" s="46"/>
      <c r="AO46" s="48"/>
    </row>
    <row r="47" spans="1:61" x14ac:dyDescent="0.3">
      <c r="A47" s="14"/>
      <c r="B47" s="22"/>
      <c r="C47" s="23"/>
      <c r="D47" s="23"/>
      <c r="E47" s="23"/>
      <c r="F47" s="173"/>
      <c r="G47" s="174"/>
      <c r="H47" s="174"/>
      <c r="I47" s="175"/>
      <c r="N47" s="40" t="s">
        <v>12</v>
      </c>
      <c r="O47" s="41"/>
      <c r="P47" s="41"/>
      <c r="Q47" s="41"/>
      <c r="R47" s="41"/>
      <c r="S47" s="41"/>
      <c r="T47" s="41"/>
      <c r="U47" s="41"/>
      <c r="V47" s="41"/>
      <c r="W47" s="41"/>
      <c r="X47" s="41"/>
      <c r="Y47" s="41"/>
      <c r="Z47" s="41"/>
      <c r="AA47" s="41"/>
      <c r="AB47" s="41"/>
      <c r="AC47" s="41"/>
      <c r="AD47" s="42"/>
      <c r="AO47" s="16"/>
    </row>
    <row r="48" spans="1:61" x14ac:dyDescent="0.3">
      <c r="A48" s="14"/>
      <c r="B48" s="22"/>
      <c r="C48" s="23"/>
      <c r="D48" s="23"/>
      <c r="E48" s="23"/>
      <c r="F48" s="173"/>
      <c r="G48" s="174"/>
      <c r="H48" s="174"/>
      <c r="I48" s="175"/>
      <c r="N48" s="43"/>
      <c r="AD48" s="44"/>
      <c r="AO48" s="16"/>
    </row>
    <row r="49" spans="1:61" x14ac:dyDescent="0.3">
      <c r="A49" s="14"/>
      <c r="B49" s="22"/>
      <c r="C49" s="23"/>
      <c r="D49" s="23"/>
      <c r="E49" s="23"/>
      <c r="F49" s="173"/>
      <c r="G49" s="174"/>
      <c r="H49" s="174"/>
      <c r="I49" s="175"/>
      <c r="N49" s="147"/>
      <c r="O49" s="148"/>
      <c r="P49" s="148"/>
      <c r="Q49" s="148"/>
      <c r="R49" s="148"/>
      <c r="S49" s="148"/>
      <c r="T49" s="148"/>
      <c r="U49" s="148"/>
      <c r="V49" s="148"/>
      <c r="W49" s="148"/>
      <c r="X49" s="148"/>
      <c r="Y49" s="148"/>
      <c r="Z49" s="148"/>
      <c r="AA49" s="148"/>
      <c r="AB49" s="148"/>
      <c r="AC49" s="148"/>
      <c r="AD49" s="176"/>
      <c r="AO49" s="16"/>
    </row>
    <row r="50" spans="1:61" x14ac:dyDescent="0.3">
      <c r="A50" s="14"/>
      <c r="B50" s="22"/>
      <c r="C50" s="23"/>
      <c r="D50" s="23"/>
      <c r="E50" s="23"/>
      <c r="F50" s="173"/>
      <c r="G50" s="174"/>
      <c r="H50" s="174"/>
      <c r="I50" s="175"/>
      <c r="N50" s="45"/>
      <c r="O50" s="46"/>
      <c r="P50" s="46"/>
      <c r="Q50" s="46"/>
      <c r="R50" s="46"/>
      <c r="S50" s="46"/>
      <c r="T50" s="46"/>
      <c r="U50" s="46"/>
      <c r="V50" s="46"/>
      <c r="W50" s="46"/>
      <c r="X50" s="46"/>
      <c r="Y50" s="46"/>
      <c r="Z50" s="46"/>
      <c r="AA50" s="46"/>
      <c r="AB50" s="46"/>
      <c r="AC50" s="46"/>
      <c r="AD50" s="47"/>
      <c r="AO50" s="16"/>
    </row>
    <row r="51" spans="1:61" ht="14.25" thickBot="1" x14ac:dyDescent="0.35">
      <c r="A51" s="14"/>
      <c r="B51" s="25"/>
      <c r="C51" s="27"/>
      <c r="D51" s="27"/>
      <c r="E51" s="27"/>
      <c r="F51" s="161"/>
      <c r="G51" s="162"/>
      <c r="H51" s="162"/>
      <c r="I51" s="163"/>
      <c r="N51" s="40" t="s">
        <v>14</v>
      </c>
      <c r="O51" s="41"/>
      <c r="P51" s="41"/>
      <c r="Q51" s="41"/>
      <c r="R51" s="41"/>
      <c r="S51" s="41"/>
      <c r="T51" s="41"/>
      <c r="U51" s="41"/>
      <c r="V51" s="41"/>
      <c r="W51" s="41"/>
      <c r="X51" s="41"/>
      <c r="Y51" s="41"/>
      <c r="Z51" s="41"/>
      <c r="AA51" s="41"/>
      <c r="AB51" s="41"/>
      <c r="AC51" s="41"/>
      <c r="AD51" s="42"/>
      <c r="AO51" s="16"/>
    </row>
    <row r="52" spans="1:61" x14ac:dyDescent="0.3">
      <c r="A52" s="14"/>
      <c r="N52" s="43"/>
      <c r="AD52" s="44"/>
      <c r="AO52" s="16"/>
    </row>
    <row r="53" spans="1:61" x14ac:dyDescent="0.3">
      <c r="A53" s="14"/>
      <c r="B53" s="49" t="s">
        <v>25</v>
      </c>
      <c r="N53" s="144" t="s">
        <v>298</v>
      </c>
      <c r="O53" s="145"/>
      <c r="P53" s="145"/>
      <c r="Q53" s="145"/>
      <c r="R53" s="145"/>
      <c r="S53" s="145"/>
      <c r="T53" s="145"/>
      <c r="U53" s="145"/>
      <c r="V53" s="145"/>
      <c r="W53" s="145"/>
      <c r="X53" s="145"/>
      <c r="Y53" s="145"/>
      <c r="Z53" s="145"/>
      <c r="AA53" s="145"/>
      <c r="AB53" s="145"/>
      <c r="AC53" s="145"/>
      <c r="AD53" s="146"/>
      <c r="AO53" s="16"/>
    </row>
    <row r="54" spans="1:61" x14ac:dyDescent="0.3">
      <c r="A54" s="14"/>
      <c r="B54" s="49" t="s">
        <v>143</v>
      </c>
      <c r="N54" s="45"/>
      <c r="O54" s="46"/>
      <c r="P54" s="46"/>
      <c r="Q54" s="46"/>
      <c r="R54" s="46"/>
      <c r="S54" s="46"/>
      <c r="T54" s="46"/>
      <c r="U54" s="46"/>
      <c r="V54" s="46"/>
      <c r="W54" s="46"/>
      <c r="X54" s="46"/>
      <c r="Y54" s="46"/>
      <c r="Z54" s="46"/>
      <c r="AA54" s="46"/>
      <c r="AB54" s="46"/>
      <c r="AC54" s="46"/>
      <c r="AD54" s="47"/>
      <c r="AO54" s="16"/>
    </row>
    <row r="55" spans="1:61" x14ac:dyDescent="0.3">
      <c r="A55" s="14"/>
      <c r="B55" s="50" t="s">
        <v>264</v>
      </c>
      <c r="N55" s="156" t="s">
        <v>15</v>
      </c>
      <c r="O55" s="157"/>
      <c r="P55" s="157"/>
      <c r="Q55" s="158"/>
      <c r="R55" s="156" t="s">
        <v>16</v>
      </c>
      <c r="S55" s="157"/>
      <c r="T55" s="157"/>
      <c r="U55" s="158"/>
      <c r="V55" s="156" t="s">
        <v>17</v>
      </c>
      <c r="W55" s="157"/>
      <c r="X55" s="157"/>
      <c r="Y55" s="157"/>
      <c r="Z55" s="158"/>
      <c r="AA55" s="156" t="s">
        <v>18</v>
      </c>
      <c r="AB55" s="157"/>
      <c r="AC55" s="157"/>
      <c r="AD55" s="158"/>
      <c r="AE55" s="156" t="s">
        <v>19</v>
      </c>
      <c r="AF55" s="157"/>
      <c r="AG55" s="157"/>
      <c r="AH55" s="157"/>
      <c r="AI55" s="158"/>
      <c r="AJ55" s="156" t="s">
        <v>20</v>
      </c>
      <c r="AK55" s="157"/>
      <c r="AL55" s="157"/>
      <c r="AM55" s="157"/>
      <c r="AN55" s="157"/>
      <c r="AO55" s="160"/>
    </row>
    <row r="56" spans="1:61" ht="14.25" thickBot="1" x14ac:dyDescent="0.35">
      <c r="A56" s="51"/>
      <c r="B56" s="52" t="s">
        <v>279</v>
      </c>
      <c r="C56" s="53"/>
      <c r="D56" s="52"/>
      <c r="E56" s="52"/>
      <c r="F56" s="52"/>
      <c r="G56" s="52"/>
      <c r="H56" s="52"/>
      <c r="I56" s="52"/>
      <c r="J56" s="52"/>
      <c r="K56" s="52"/>
      <c r="L56" s="52"/>
      <c r="M56" s="52"/>
      <c r="N56" s="153"/>
      <c r="O56" s="154"/>
      <c r="P56" s="154"/>
      <c r="Q56" s="159"/>
      <c r="R56" s="153" t="s">
        <v>22</v>
      </c>
      <c r="S56" s="154"/>
      <c r="T56" s="154"/>
      <c r="U56" s="154"/>
      <c r="V56" s="153"/>
      <c r="W56" s="154"/>
      <c r="X56" s="154"/>
      <c r="Y56" s="154"/>
      <c r="Z56" s="159"/>
      <c r="AA56" s="153"/>
      <c r="AB56" s="154"/>
      <c r="AC56" s="154"/>
      <c r="AD56" s="159"/>
      <c r="AE56" s="170"/>
      <c r="AF56" s="171"/>
      <c r="AG56" s="171"/>
      <c r="AH56" s="171"/>
      <c r="AI56" s="172"/>
      <c r="AJ56" s="153" t="s">
        <v>180</v>
      </c>
      <c r="AK56" s="154"/>
      <c r="AL56" s="154"/>
      <c r="AM56" s="154"/>
      <c r="AN56" s="154"/>
      <c r="AO56" s="155"/>
    </row>
    <row r="59" spans="1:61" ht="27" x14ac:dyDescent="0.3">
      <c r="AX59" s="24" t="s">
        <v>39</v>
      </c>
      <c r="AY59" s="24" t="s">
        <v>95</v>
      </c>
      <c r="AZ59" s="24" t="s">
        <v>158</v>
      </c>
      <c r="BA59" s="24" t="s">
        <v>150</v>
      </c>
      <c r="BB59" s="24" t="s">
        <v>162</v>
      </c>
      <c r="BC59" s="24" t="s">
        <v>60</v>
      </c>
      <c r="BD59" s="24" t="s">
        <v>41</v>
      </c>
      <c r="BE59" s="24" t="s">
        <v>172</v>
      </c>
      <c r="BF59" s="24" t="s">
        <v>174</v>
      </c>
      <c r="BG59" s="24" t="s">
        <v>173</v>
      </c>
      <c r="BH59" s="24" t="s">
        <v>175</v>
      </c>
      <c r="BI59" s="13" t="s">
        <v>118</v>
      </c>
    </row>
    <row r="60" spans="1:61" x14ac:dyDescent="0.3">
      <c r="AX60" s="13" t="s">
        <v>177</v>
      </c>
      <c r="AY60" s="13" t="s">
        <v>177</v>
      </c>
      <c r="AZ60" s="13" t="s">
        <v>177</v>
      </c>
      <c r="BA60" s="13" t="s">
        <v>177</v>
      </c>
      <c r="BB60" s="13" t="s">
        <v>177</v>
      </c>
      <c r="BC60" s="13" t="s">
        <v>177</v>
      </c>
      <c r="BD60" s="13" t="s">
        <v>177</v>
      </c>
      <c r="BE60" s="13" t="s">
        <v>177</v>
      </c>
      <c r="BF60" s="13" t="s">
        <v>177</v>
      </c>
      <c r="BG60" s="13" t="s">
        <v>177</v>
      </c>
      <c r="BH60" s="13" t="s">
        <v>177</v>
      </c>
      <c r="BI60" s="13" t="s">
        <v>177</v>
      </c>
    </row>
    <row r="61" spans="1:61" x14ac:dyDescent="0.3">
      <c r="AX61" s="13" t="s">
        <v>178</v>
      </c>
      <c r="AY61" s="13" t="s">
        <v>178</v>
      </c>
      <c r="AZ61" s="13" t="s">
        <v>178</v>
      </c>
      <c r="BA61" s="13" t="s">
        <v>178</v>
      </c>
      <c r="BB61" s="13" t="s">
        <v>178</v>
      </c>
      <c r="BC61" s="13" t="s">
        <v>178</v>
      </c>
      <c r="BD61" s="13" t="s">
        <v>178</v>
      </c>
      <c r="BE61" s="13" t="s">
        <v>178</v>
      </c>
      <c r="BF61" s="13" t="s">
        <v>178</v>
      </c>
      <c r="BG61" s="13" t="s">
        <v>178</v>
      </c>
      <c r="BH61" s="13" t="s">
        <v>178</v>
      </c>
      <c r="BI61" s="13" t="s">
        <v>178</v>
      </c>
    </row>
    <row r="62" spans="1:61" x14ac:dyDescent="0.3">
      <c r="AX62" s="13">
        <v>20</v>
      </c>
      <c r="AY62" s="13">
        <v>110</v>
      </c>
      <c r="AZ62" s="13">
        <v>1</v>
      </c>
      <c r="BA62" s="13" t="s">
        <v>159</v>
      </c>
      <c r="BB62" s="13" t="s">
        <v>163</v>
      </c>
      <c r="BC62" s="13" t="s">
        <v>218</v>
      </c>
      <c r="BD62" s="54" t="s">
        <v>166</v>
      </c>
      <c r="BE62" s="13">
        <v>5</v>
      </c>
      <c r="BF62" s="13">
        <v>0.2</v>
      </c>
      <c r="BG62" s="13">
        <v>75</v>
      </c>
      <c r="BH62" s="13">
        <v>200</v>
      </c>
      <c r="BI62" s="13">
        <v>5</v>
      </c>
    </row>
    <row r="63" spans="1:61" x14ac:dyDescent="0.3">
      <c r="AX63" s="13">
        <v>25</v>
      </c>
      <c r="AY63" s="13">
        <v>160</v>
      </c>
      <c r="AZ63" s="13">
        <v>2</v>
      </c>
      <c r="BA63" s="13" t="s">
        <v>160</v>
      </c>
      <c r="BB63" s="13" t="s">
        <v>164</v>
      </c>
      <c r="BC63" s="13" t="s">
        <v>219</v>
      </c>
      <c r="BD63" s="55" t="s">
        <v>167</v>
      </c>
      <c r="BE63" s="13">
        <v>10</v>
      </c>
      <c r="BF63" s="13">
        <f>+BE62/4</f>
        <v>1.25</v>
      </c>
      <c r="BG63" s="13">
        <v>150</v>
      </c>
      <c r="BH63" s="13">
        <f>+BG64/0.8</f>
        <v>375</v>
      </c>
      <c r="BI63" s="13">
        <v>10</v>
      </c>
    </row>
    <row r="64" spans="1:61" x14ac:dyDescent="0.3">
      <c r="AX64" s="13">
        <v>32</v>
      </c>
      <c r="AY64" s="13">
        <v>210</v>
      </c>
      <c r="AZ64" s="13">
        <v>3</v>
      </c>
      <c r="BA64" s="13" t="s">
        <v>161</v>
      </c>
      <c r="BB64" s="13" t="s">
        <v>165</v>
      </c>
      <c r="BC64" s="13" t="s">
        <v>220</v>
      </c>
      <c r="BD64" s="13">
        <v>1</v>
      </c>
      <c r="BE64" s="13">
        <v>20</v>
      </c>
      <c r="BF64" s="13">
        <f>+BE63/4</f>
        <v>2.5</v>
      </c>
      <c r="BG64" s="13">
        <v>300</v>
      </c>
      <c r="BH64" s="13">
        <f>+BG65/0.8</f>
        <v>625</v>
      </c>
      <c r="BI64" s="13">
        <v>20</v>
      </c>
    </row>
    <row r="65" spans="50:61" x14ac:dyDescent="0.3">
      <c r="AX65" s="13">
        <v>40</v>
      </c>
      <c r="AY65" s="13">
        <v>240</v>
      </c>
      <c r="AZ65" s="13" t="s">
        <v>297</v>
      </c>
      <c r="BC65" s="13" t="s">
        <v>46</v>
      </c>
      <c r="BD65" s="13" t="s">
        <v>201</v>
      </c>
      <c r="BE65" s="13">
        <v>40</v>
      </c>
      <c r="BF65" s="13">
        <f>+BE64/4</f>
        <v>5</v>
      </c>
      <c r="BG65" s="13">
        <v>500</v>
      </c>
      <c r="BH65" s="13">
        <v>1250</v>
      </c>
      <c r="BI65" s="13" t="s">
        <v>179</v>
      </c>
    </row>
    <row r="66" spans="50:61" x14ac:dyDescent="0.3">
      <c r="AX66" s="13">
        <v>50</v>
      </c>
      <c r="AY66" s="13">
        <v>280</v>
      </c>
      <c r="AZ66" s="13">
        <v>6</v>
      </c>
      <c r="BC66" s="13" t="s">
        <v>47</v>
      </c>
      <c r="BD66" s="55" t="s">
        <v>168</v>
      </c>
      <c r="BF66" s="13">
        <f>+BE65/4</f>
        <v>10</v>
      </c>
      <c r="BH66" s="13">
        <v>2500</v>
      </c>
    </row>
    <row r="67" spans="50:61" x14ac:dyDescent="0.3">
      <c r="AX67" s="13">
        <v>63</v>
      </c>
      <c r="AY67" s="13">
        <v>320</v>
      </c>
      <c r="AZ67" s="13">
        <v>8</v>
      </c>
      <c r="BC67" s="13" t="s">
        <v>248</v>
      </c>
      <c r="BD67" s="13">
        <v>2</v>
      </c>
      <c r="BH67" s="13">
        <v>5000</v>
      </c>
    </row>
    <row r="68" spans="50:61" x14ac:dyDescent="0.3">
      <c r="AX68" s="13">
        <v>75</v>
      </c>
      <c r="BC68" s="13" t="s">
        <v>48</v>
      </c>
      <c r="BD68" s="13">
        <v>3</v>
      </c>
    </row>
    <row r="69" spans="50:61" x14ac:dyDescent="0.3">
      <c r="AX69" s="13">
        <v>90</v>
      </c>
      <c r="BC69" s="13" t="s">
        <v>49</v>
      </c>
      <c r="BD69" s="13">
        <v>4</v>
      </c>
    </row>
    <row r="70" spans="50:61" x14ac:dyDescent="0.3">
      <c r="AX70" s="13">
        <v>110</v>
      </c>
    </row>
  </sheetData>
  <sheetProtection insertRows="0" deleteRows="0"/>
  <mergeCells count="55">
    <mergeCell ref="F41:I41"/>
    <mergeCell ref="F42:I42"/>
    <mergeCell ref="F36:I36"/>
    <mergeCell ref="F37:I37"/>
    <mergeCell ref="F38:I38"/>
    <mergeCell ref="F39:I39"/>
    <mergeCell ref="F40:I40"/>
    <mergeCell ref="J29:M29"/>
    <mergeCell ref="J30:M30"/>
    <mergeCell ref="J31:M31"/>
    <mergeCell ref="J32:M32"/>
    <mergeCell ref="J33:M33"/>
    <mergeCell ref="F51:I51"/>
    <mergeCell ref="F45:I45"/>
    <mergeCell ref="F46:I46"/>
    <mergeCell ref="AE56:AI56"/>
    <mergeCell ref="F47:I47"/>
    <mergeCell ref="F48:I48"/>
    <mergeCell ref="F49:I49"/>
    <mergeCell ref="F50:I50"/>
    <mergeCell ref="N49:AD49"/>
    <mergeCell ref="N53:AD53"/>
    <mergeCell ref="AJ56:AO56"/>
    <mergeCell ref="N55:Q55"/>
    <mergeCell ref="R55:U55"/>
    <mergeCell ref="V55:Z55"/>
    <mergeCell ref="AA55:AD55"/>
    <mergeCell ref="N56:Q56"/>
    <mergeCell ref="R56:U56"/>
    <mergeCell ref="V56:Z56"/>
    <mergeCell ref="AA56:AD56"/>
    <mergeCell ref="AE55:AI55"/>
    <mergeCell ref="AJ55:AO55"/>
    <mergeCell ref="AK41:AO41"/>
    <mergeCell ref="N45:AD45"/>
    <mergeCell ref="AE45:AO45"/>
    <mergeCell ref="N21:AL21"/>
    <mergeCell ref="N22:AL22"/>
    <mergeCell ref="N23:AL23"/>
    <mergeCell ref="N25:AL25"/>
    <mergeCell ref="N26:AL26"/>
    <mergeCell ref="N6:AL6"/>
    <mergeCell ref="N7:AL7"/>
    <mergeCell ref="N8:AL8"/>
    <mergeCell ref="N9:AL9"/>
    <mergeCell ref="N24:AL24"/>
    <mergeCell ref="N10:AL10"/>
    <mergeCell ref="N17:AL17"/>
    <mergeCell ref="N12:AL12"/>
    <mergeCell ref="N13:AL13"/>
    <mergeCell ref="N14:AL14"/>
    <mergeCell ref="N15:AL15"/>
    <mergeCell ref="N16:AL16"/>
    <mergeCell ref="N11:AL11"/>
    <mergeCell ref="N18:AL18"/>
  </mergeCells>
  <phoneticPr fontId="1" type="noConversion"/>
  <dataValidations disablePrompts="1" count="12">
    <dataValidation type="list" allowBlank="1" showInputMessage="1" showErrorMessage="1" sqref="M7:M18 L22:L26" xr:uid="{00000000-0002-0000-0200-000000000000}">
      <formula1>$BI$60:$BI$65</formula1>
    </dataValidation>
    <dataValidation type="list" allowBlank="1" showInputMessage="1" showErrorMessage="1" sqref="H22:H26 K7:K18 J22:J26" xr:uid="{00000000-0002-0000-0200-000001000000}">
      <formula1>$BA$60:$BA$64</formula1>
    </dataValidation>
    <dataValidation type="list" allowBlank="1" showInputMessage="1" showErrorMessage="1" sqref="I22:I26 L7:L18 K22:K26" xr:uid="{00000000-0002-0000-0200-000002000000}">
      <formula1>$BB$60:$BB$64</formula1>
    </dataValidation>
    <dataValidation type="list" allowBlank="1" showInputMessage="1" showErrorMessage="1" sqref="D46:D51" xr:uid="{00000000-0002-0000-0200-000003000000}">
      <formula1>$BE$60:$BE$65</formula1>
    </dataValidation>
    <dataValidation type="list" allowBlank="1" showInputMessage="1" showErrorMessage="1" sqref="E37:E42" xr:uid="{00000000-0002-0000-0200-000004000000}">
      <formula1>$BH$60:$BH$67</formula1>
    </dataValidation>
    <dataValidation type="list" allowBlank="1" showInputMessage="1" showErrorMessage="1" sqref="G30:G33" xr:uid="{00000000-0002-0000-0200-000005000000}">
      <formula1>$BD$60:$BD$69</formula1>
    </dataValidation>
    <dataValidation type="list" allowBlank="1" showInputMessage="1" showErrorMessage="1" sqref="E30:E33" xr:uid="{00000000-0002-0000-0200-000006000000}">
      <formula1>$BC$60:$BC$69</formula1>
    </dataValidation>
    <dataValidation type="list" allowBlank="1" showInputMessage="1" showErrorMessage="1" sqref="G22:G26 I7:J18" xr:uid="{00000000-0002-0000-0200-000007000000}">
      <formula1>$AX$60:$AX$70</formula1>
    </dataValidation>
    <dataValidation type="list" allowBlank="1" showInputMessage="1" showErrorMessage="1" sqref="F7:F18" xr:uid="{00000000-0002-0000-0200-000008000000}">
      <formula1>$AY$60:$AY$67</formula1>
    </dataValidation>
    <dataValidation type="list" allowBlank="1" showInputMessage="1" showErrorMessage="1" sqref="G7:G18" xr:uid="{00000000-0002-0000-0200-000009000000}">
      <formula1>$AZ$60:$AZ$67</formula1>
    </dataValidation>
    <dataValidation type="list" allowBlank="1" showInputMessage="1" showErrorMessage="1" sqref="E46:E51" xr:uid="{00000000-0002-0000-0200-00000A000000}">
      <formula1>$BF$60:$BF$66</formula1>
    </dataValidation>
    <dataValidation type="list" allowBlank="1" showInputMessage="1" showErrorMessage="1" sqref="D37:D42" xr:uid="{00000000-0002-0000-0200-00000B000000}">
      <formula1>$BG$60:$BG$65</formula1>
    </dataValidation>
  </dataValidations>
  <pageMargins left="0.74803149606299213" right="0.74803149606299213" top="0.98425196850393704" bottom="0.98425196850393704" header="0.51181102362204722" footer="0.51181102362204722"/>
  <pageSetup paperSize="9" scale="48" orientation="landscape" r:id="rId1"/>
  <headerFooter alignWithMargins="0">
    <oddHeader>&amp;C&amp;"Trebuchet MS,Standaard"&amp;F</oddHeader>
    <oddFooter>&amp;L&amp;"Trebuchet MS,Standaard"Printdatum: &amp;D&amp;R&amp;"Trebuchet MS,Standaard"&amp;P/&amp;N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H84"/>
  <sheetViews>
    <sheetView zoomScale="115" zoomScaleNormal="115" workbookViewId="0">
      <selection activeCell="CK11" sqref="CK11:CN11"/>
    </sheetView>
  </sheetViews>
  <sheetFormatPr defaultColWidth="0" defaultRowHeight="13.5" x14ac:dyDescent="0.2"/>
  <cols>
    <col min="1" max="111" width="1.7109375" style="58" customWidth="1"/>
    <col min="112" max="112" width="9.140625" style="58" hidden="1" customWidth="1"/>
    <col min="113" max="16384" width="8.85546875" style="58" hidden="1"/>
  </cols>
  <sheetData>
    <row r="1" spans="1:112" ht="10.15" customHeight="1" x14ac:dyDescent="0.2">
      <c r="A1" s="80"/>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3"/>
    </row>
    <row r="2" spans="1:112" ht="10.15" customHeight="1" x14ac:dyDescent="0.2">
      <c r="A2" s="84"/>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CZ2" s="73"/>
    </row>
    <row r="3" spans="1:112" ht="10.15" customHeight="1" x14ac:dyDescent="0.2">
      <c r="A3" s="84"/>
      <c r="B3" s="59"/>
      <c r="C3" s="59"/>
      <c r="D3" s="59"/>
      <c r="E3" s="59"/>
      <c r="F3" s="59"/>
      <c r="G3" s="59"/>
      <c r="H3" s="59"/>
      <c r="I3" s="59"/>
      <c r="J3" s="59"/>
      <c r="K3" s="59"/>
      <c r="L3" s="59"/>
      <c r="M3" s="59"/>
      <c r="N3" s="61" t="s">
        <v>0</v>
      </c>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61"/>
      <c r="BP3" s="61"/>
      <c r="BQ3" s="59"/>
      <c r="BR3" s="59"/>
      <c r="BS3" s="59"/>
      <c r="BT3" s="59"/>
      <c r="BU3" s="59"/>
      <c r="BV3" s="59"/>
      <c r="BW3" s="59"/>
      <c r="CZ3" s="73"/>
      <c r="DH3" s="58" t="s">
        <v>42</v>
      </c>
    </row>
    <row r="4" spans="1:112" ht="10.15" customHeight="1" x14ac:dyDescent="0.2">
      <c r="A4" s="84"/>
      <c r="B4" s="59"/>
      <c r="C4" s="59"/>
      <c r="D4" s="59"/>
      <c r="E4" s="59"/>
      <c r="F4" s="59"/>
      <c r="G4" s="59"/>
      <c r="H4" s="59"/>
      <c r="I4" s="59"/>
      <c r="J4" s="59"/>
      <c r="K4" s="59"/>
      <c r="L4" s="59"/>
      <c r="M4" s="59"/>
      <c r="N4" s="59"/>
      <c r="O4" s="59"/>
      <c r="P4" s="59"/>
      <c r="Q4" s="59"/>
      <c r="R4" s="59"/>
      <c r="S4" s="59"/>
      <c r="T4" s="59"/>
      <c r="U4" s="59"/>
      <c r="V4" s="59"/>
      <c r="W4" s="59"/>
      <c r="X4" s="59"/>
      <c r="Y4" s="59"/>
      <c r="Z4" s="59"/>
      <c r="AA4" s="59" t="s">
        <v>8</v>
      </c>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Y4" s="58" t="s">
        <v>25</v>
      </c>
      <c r="CZ4" s="73"/>
      <c r="DH4" s="58" t="s">
        <v>43</v>
      </c>
    </row>
    <row r="5" spans="1:112" ht="10.15" customHeight="1" x14ac:dyDescent="0.2">
      <c r="A5" s="84"/>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CZ5" s="73"/>
      <c r="DH5" s="58" t="s">
        <v>44</v>
      </c>
    </row>
    <row r="6" spans="1:112" ht="10.15" customHeight="1" x14ac:dyDescent="0.2">
      <c r="A6" s="84"/>
      <c r="B6" s="59"/>
      <c r="C6" s="59"/>
      <c r="D6" s="59"/>
      <c r="E6" s="59"/>
      <c r="F6" s="59"/>
      <c r="G6" s="59"/>
      <c r="H6" s="59"/>
      <c r="I6" s="59"/>
      <c r="J6" s="59"/>
      <c r="K6" s="59"/>
      <c r="L6" s="59"/>
      <c r="M6" s="59"/>
      <c r="N6" s="59"/>
      <c r="O6" s="59"/>
      <c r="P6" s="59"/>
      <c r="Q6" s="59"/>
      <c r="R6" s="59"/>
      <c r="S6" s="59"/>
      <c r="T6" s="59"/>
      <c r="U6" s="59"/>
      <c r="V6" s="59"/>
      <c r="W6" s="56"/>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CD6" s="58" t="s">
        <v>84</v>
      </c>
      <c r="CZ6" s="73"/>
      <c r="DH6" s="58" t="s">
        <v>45</v>
      </c>
    </row>
    <row r="7" spans="1:112" ht="10.15" customHeight="1" x14ac:dyDescent="0.2">
      <c r="A7" s="84"/>
      <c r="B7" s="59"/>
      <c r="C7" s="59"/>
      <c r="D7" s="59"/>
      <c r="E7" s="59"/>
      <c r="F7" s="59"/>
      <c r="G7" s="59"/>
      <c r="H7" s="59"/>
      <c r="I7" s="59"/>
      <c r="J7" s="59"/>
      <c r="K7" s="59"/>
      <c r="L7" s="59"/>
      <c r="M7" s="59"/>
      <c r="N7" s="59"/>
      <c r="O7" s="59"/>
      <c r="P7" s="59"/>
      <c r="Q7" s="59"/>
      <c r="R7" s="59"/>
      <c r="S7" s="59"/>
      <c r="T7" s="59"/>
      <c r="U7" s="59"/>
      <c r="V7" s="59"/>
      <c r="W7" s="57"/>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CD7" s="58" t="s">
        <v>28</v>
      </c>
      <c r="CZ7" s="73"/>
      <c r="DH7" s="58" t="s">
        <v>200</v>
      </c>
    </row>
    <row r="8" spans="1:112" ht="10.15" customHeight="1" x14ac:dyDescent="0.2">
      <c r="A8" s="84"/>
      <c r="B8" s="59"/>
      <c r="C8" s="59"/>
      <c r="D8" s="59"/>
      <c r="E8" s="59"/>
      <c r="F8" s="59"/>
      <c r="G8" s="59"/>
      <c r="H8" s="59"/>
      <c r="I8" s="59"/>
      <c r="J8" s="59"/>
      <c r="K8" s="59"/>
      <c r="L8" s="59"/>
      <c r="M8" s="59"/>
      <c r="N8" s="59"/>
      <c r="O8" s="59"/>
      <c r="P8" s="59"/>
      <c r="Q8" s="59"/>
      <c r="R8" s="59"/>
      <c r="S8" s="59"/>
      <c r="T8" s="59"/>
      <c r="U8" s="59"/>
      <c r="V8" s="59"/>
      <c r="W8" s="57"/>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CZ8" s="73"/>
      <c r="DH8" s="58" t="s">
        <v>46</v>
      </c>
    </row>
    <row r="9" spans="1:112" ht="10.15" customHeight="1" x14ac:dyDescent="0.2">
      <c r="A9" s="84"/>
      <c r="B9" s="59"/>
      <c r="C9" s="59"/>
      <c r="D9" s="59"/>
      <c r="E9" s="59"/>
      <c r="F9" s="59"/>
      <c r="G9" s="183" t="s">
        <v>36</v>
      </c>
      <c r="H9" s="59"/>
      <c r="I9" s="59"/>
      <c r="J9" s="59"/>
      <c r="K9" s="59"/>
      <c r="L9" s="59"/>
      <c r="M9" s="59"/>
      <c r="N9" s="59"/>
      <c r="O9" s="59"/>
      <c r="P9" s="59"/>
      <c r="Q9" s="59"/>
      <c r="R9" s="59"/>
      <c r="S9" s="59"/>
      <c r="T9" s="59"/>
      <c r="U9" s="59"/>
      <c r="V9" s="59"/>
      <c r="W9" s="57"/>
      <c r="X9" s="59"/>
      <c r="Y9" s="59"/>
      <c r="Z9" s="59"/>
      <c r="AA9" s="188" t="str">
        <f>"naar vacuumblower - "&amp;CK11</f>
        <v xml:space="preserve">naar vacuumblower - </v>
      </c>
      <c r="AB9" s="188"/>
      <c r="AC9" s="188"/>
      <c r="AD9" s="188"/>
      <c r="AE9" s="188"/>
      <c r="AF9" s="188"/>
      <c r="AG9" s="188"/>
      <c r="AH9" s="188"/>
      <c r="AI9" s="188"/>
      <c r="AJ9" s="188"/>
      <c r="AK9" s="188"/>
      <c r="AL9" s="188"/>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Y9" s="58" t="s">
        <v>9</v>
      </c>
      <c r="CA9" s="58" t="s">
        <v>34</v>
      </c>
      <c r="CZ9" s="73"/>
      <c r="DH9" s="58" t="s">
        <v>47</v>
      </c>
    </row>
    <row r="10" spans="1:112" ht="10.15" customHeight="1" x14ac:dyDescent="0.2">
      <c r="A10" s="84"/>
      <c r="B10" s="59"/>
      <c r="C10" s="59"/>
      <c r="D10" s="59"/>
      <c r="E10" s="59"/>
      <c r="F10" s="59"/>
      <c r="G10" s="183"/>
      <c r="H10" s="59"/>
      <c r="I10" s="59"/>
      <c r="J10" s="59"/>
      <c r="K10" s="59"/>
      <c r="L10" s="59"/>
      <c r="M10" s="59"/>
      <c r="N10" s="59"/>
      <c r="O10" s="59"/>
      <c r="P10" s="59"/>
      <c r="Q10" s="59"/>
      <c r="R10" s="59"/>
      <c r="S10" s="59"/>
      <c r="T10" s="59"/>
      <c r="U10" s="59"/>
      <c r="V10" s="59"/>
      <c r="W10" s="59"/>
      <c r="X10" s="59"/>
      <c r="Y10" s="59"/>
      <c r="Z10" s="59"/>
      <c r="AA10" s="188"/>
      <c r="AB10" s="188"/>
      <c r="AC10" s="188"/>
      <c r="AD10" s="188"/>
      <c r="AE10" s="188"/>
      <c r="AF10" s="188"/>
      <c r="AG10" s="188"/>
      <c r="AH10" s="188"/>
      <c r="AI10" s="188"/>
      <c r="AJ10" s="188"/>
      <c r="AK10" s="188"/>
      <c r="AL10" s="188"/>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Y10" s="58" t="s">
        <v>29</v>
      </c>
      <c r="CA10" s="58" t="s">
        <v>77</v>
      </c>
      <c r="CZ10" s="73"/>
      <c r="DH10" s="58" t="s">
        <v>248</v>
      </c>
    </row>
    <row r="11" spans="1:112" ht="10.15" customHeight="1" x14ac:dyDescent="0.2">
      <c r="A11" s="84"/>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Y11" s="58" t="s">
        <v>32</v>
      </c>
      <c r="CA11" s="58" t="s">
        <v>119</v>
      </c>
      <c r="CK11" s="184"/>
      <c r="CL11" s="184"/>
      <c r="CM11" s="184"/>
      <c r="CN11" s="184"/>
      <c r="CZ11" s="73"/>
      <c r="DH11" s="58" t="s">
        <v>48</v>
      </c>
    </row>
    <row r="12" spans="1:112" ht="10.15" customHeight="1" x14ac:dyDescent="0.2">
      <c r="A12" s="84"/>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Y12" s="58" t="s">
        <v>83</v>
      </c>
      <c r="CA12" s="58" t="s">
        <v>38</v>
      </c>
      <c r="CZ12" s="73"/>
      <c r="DH12" s="58" t="s">
        <v>49</v>
      </c>
    </row>
    <row r="13" spans="1:112" ht="10.15" customHeight="1" x14ac:dyDescent="0.2">
      <c r="A13" s="84"/>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Y13" s="58" t="s">
        <v>94</v>
      </c>
      <c r="CA13" s="58" t="s">
        <v>153</v>
      </c>
      <c r="CZ13" s="73"/>
    </row>
    <row r="14" spans="1:112" ht="10.15" customHeight="1" x14ac:dyDescent="0.2">
      <c r="A14" s="84"/>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Y14" s="58" t="s">
        <v>112</v>
      </c>
      <c r="CA14" s="58" t="s">
        <v>35</v>
      </c>
      <c r="CZ14" s="73"/>
    </row>
    <row r="15" spans="1:112" ht="10.15" customHeight="1" x14ac:dyDescent="0.2">
      <c r="A15" s="8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CB15" s="58" t="s">
        <v>106</v>
      </c>
      <c r="CF15" s="181"/>
      <c r="CG15" s="182"/>
      <c r="CH15" s="182"/>
      <c r="CI15" s="58" t="s">
        <v>102</v>
      </c>
      <c r="CZ15" s="73"/>
    </row>
    <row r="16" spans="1:112" ht="10.15" customHeight="1" x14ac:dyDescent="0.2">
      <c r="A16" s="8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CB16" s="58" t="s">
        <v>107</v>
      </c>
      <c r="CF16" s="181"/>
      <c r="CG16" s="181"/>
      <c r="CH16" s="181"/>
      <c r="CI16" s="58" t="s">
        <v>100</v>
      </c>
      <c r="CZ16" s="73"/>
    </row>
    <row r="17" spans="1:104" ht="10.15" customHeight="1" x14ac:dyDescent="0.2">
      <c r="A17" s="84"/>
      <c r="B17" s="59"/>
      <c r="C17" s="59"/>
      <c r="D17" s="59"/>
      <c r="E17" s="59"/>
      <c r="F17" s="59"/>
      <c r="G17" s="59"/>
      <c r="H17" s="59"/>
      <c r="I17" s="59"/>
      <c r="J17" s="59"/>
      <c r="K17" s="59"/>
      <c r="L17" s="59"/>
      <c r="M17" s="59"/>
      <c r="N17" s="59"/>
      <c r="O17" s="59"/>
      <c r="P17" s="59"/>
      <c r="Q17" s="61" t="s">
        <v>1</v>
      </c>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Y17" s="58" t="s">
        <v>115</v>
      </c>
      <c r="CA17" s="58" t="s">
        <v>148</v>
      </c>
      <c r="CZ17" s="73"/>
    </row>
    <row r="18" spans="1:104" ht="10.15" customHeight="1" x14ac:dyDescent="0.2">
      <c r="A18" s="8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CZ18" s="73"/>
    </row>
    <row r="19" spans="1:104" ht="10.15" customHeight="1" x14ac:dyDescent="0.2">
      <c r="A19" s="84"/>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Y19" s="58" t="s">
        <v>156</v>
      </c>
      <c r="CZ19" s="73"/>
    </row>
    <row r="20" spans="1:104" ht="10.15" customHeight="1" x14ac:dyDescent="0.2">
      <c r="A20" s="84"/>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CZ20" s="73"/>
    </row>
    <row r="21" spans="1:104" ht="10.15" customHeight="1" x14ac:dyDescent="0.2">
      <c r="A21" s="84"/>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CZ21" s="73"/>
    </row>
    <row r="22" spans="1:104" ht="10.15" customHeight="1" x14ac:dyDescent="0.2">
      <c r="A22" s="84"/>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CZ22" s="73"/>
    </row>
    <row r="23" spans="1:104" ht="10.15" customHeight="1" x14ac:dyDescent="0.2">
      <c r="A23" s="84"/>
      <c r="B23" s="59"/>
      <c r="C23" s="59"/>
      <c r="D23" s="59"/>
      <c r="E23" s="177" t="s">
        <v>6</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CZ23" s="73"/>
    </row>
    <row r="24" spans="1:104" ht="10.15" customHeight="1" x14ac:dyDescent="0.2">
      <c r="A24" s="84"/>
      <c r="B24" s="59"/>
      <c r="C24" s="59"/>
      <c r="D24" s="59"/>
      <c r="E24" s="177"/>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CZ24" s="73"/>
    </row>
    <row r="25" spans="1:104" ht="10.15" customHeight="1" x14ac:dyDescent="0.2">
      <c r="A25" s="84"/>
      <c r="B25" s="59"/>
      <c r="C25" s="59"/>
      <c r="D25" s="59"/>
      <c r="E25" s="177"/>
      <c r="F25" s="59"/>
      <c r="G25" s="59"/>
      <c r="H25" s="59"/>
      <c r="I25" s="85"/>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CZ25" s="73"/>
    </row>
    <row r="26" spans="1:104" ht="10.15" customHeight="1" x14ac:dyDescent="0.2">
      <c r="A26" s="84"/>
      <c r="B26" s="59"/>
      <c r="C26" s="59"/>
      <c r="D26" s="59"/>
      <c r="E26" s="59"/>
      <c r="F26" s="59"/>
      <c r="G26" s="59"/>
      <c r="H26" s="59"/>
      <c r="I26" s="85"/>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CZ26" s="73"/>
    </row>
    <row r="27" spans="1:104" ht="10.15" customHeight="1" x14ac:dyDescent="0.2">
      <c r="A27" s="84"/>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6"/>
      <c r="CZ27" s="73"/>
    </row>
    <row r="28" spans="1:104" ht="10.15" customHeight="1" x14ac:dyDescent="0.2">
      <c r="A28" s="84"/>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6"/>
      <c r="CZ28" s="73"/>
    </row>
    <row r="29" spans="1:104" ht="10.15" customHeight="1" x14ac:dyDescent="0.2">
      <c r="A29" s="84"/>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CZ29" s="73"/>
    </row>
    <row r="30" spans="1:104" ht="10.15" customHeight="1" x14ac:dyDescent="0.2">
      <c r="A30" s="84"/>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CZ30" s="73"/>
    </row>
    <row r="31" spans="1:104" ht="10.15" customHeight="1" x14ac:dyDescent="0.2">
      <c r="A31" s="84"/>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CZ31" s="73"/>
    </row>
    <row r="32" spans="1:104" ht="10.15" customHeight="1" x14ac:dyDescent="0.2">
      <c r="A32" s="84"/>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CZ32" s="73"/>
    </row>
    <row r="33" spans="1:104" ht="10.15" customHeight="1" x14ac:dyDescent="0.2">
      <c r="A33" s="84"/>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CZ33" s="73"/>
    </row>
    <row r="34" spans="1:104" ht="10.15" customHeight="1" x14ac:dyDescent="0.2">
      <c r="A34" s="84"/>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CZ34" s="73"/>
    </row>
    <row r="35" spans="1:104" ht="10.15" customHeight="1" x14ac:dyDescent="0.2">
      <c r="A35" s="84"/>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CZ35" s="73"/>
    </row>
    <row r="36" spans="1:104" ht="10.15" customHeight="1" x14ac:dyDescent="0.2">
      <c r="A36" s="84"/>
      <c r="B36" s="59"/>
      <c r="C36" s="59"/>
      <c r="D36" s="59"/>
      <c r="E36" s="59"/>
      <c r="F36" s="59"/>
      <c r="G36" s="59"/>
      <c r="H36" s="59"/>
      <c r="I36" s="59"/>
      <c r="J36" s="59"/>
      <c r="K36" s="59"/>
      <c r="L36" s="59"/>
      <c r="M36" s="59"/>
      <c r="N36" s="59"/>
      <c r="O36" s="59"/>
      <c r="P36" s="59"/>
      <c r="Q36" s="59"/>
      <c r="R36" s="59"/>
      <c r="S36" s="59"/>
      <c r="T36" s="59"/>
      <c r="U36" s="59"/>
      <c r="V36" s="61"/>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CZ36" s="73"/>
    </row>
    <row r="37" spans="1:104" ht="10.15" customHeight="1" x14ac:dyDescent="0.2">
      <c r="A37" s="84"/>
      <c r="B37" s="59"/>
      <c r="C37" s="59"/>
      <c r="D37" s="59"/>
      <c r="E37" s="59"/>
      <c r="F37" s="59"/>
      <c r="G37" s="59"/>
      <c r="H37" s="59"/>
      <c r="I37" s="59"/>
      <c r="J37" s="59"/>
      <c r="K37" s="59"/>
      <c r="L37" s="59"/>
      <c r="M37" s="59"/>
      <c r="N37" s="59"/>
      <c r="O37" s="59"/>
      <c r="P37" s="59"/>
      <c r="Q37" s="59"/>
      <c r="R37" s="59"/>
      <c r="S37" s="59"/>
      <c r="T37" s="59"/>
      <c r="U37" s="59"/>
      <c r="V37" s="60" t="s">
        <v>3</v>
      </c>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60"/>
      <c r="BG37" s="59"/>
      <c r="BH37" s="59"/>
      <c r="BI37" s="59"/>
      <c r="BJ37" s="59"/>
      <c r="BK37" s="59"/>
      <c r="BL37" s="59"/>
      <c r="BM37" s="59"/>
      <c r="BN37" s="59"/>
      <c r="BO37" s="59"/>
      <c r="BP37" s="59"/>
      <c r="BQ37" s="59"/>
      <c r="BR37" s="59"/>
      <c r="BS37" s="59"/>
      <c r="BT37" s="59"/>
      <c r="BU37" s="59"/>
      <c r="BV37" s="59"/>
      <c r="BW37" s="59"/>
      <c r="CZ37" s="73"/>
    </row>
    <row r="38" spans="1:104" ht="10.15" customHeight="1" x14ac:dyDescent="0.2">
      <c r="A38" s="84"/>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t="s">
        <v>9</v>
      </c>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CZ38" s="73"/>
    </row>
    <row r="39" spans="1:104" ht="10.15" customHeight="1" x14ac:dyDescent="0.2">
      <c r="A39" s="84"/>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CZ39" s="73"/>
    </row>
    <row r="40" spans="1:104" ht="10.15" customHeight="1" x14ac:dyDescent="0.2">
      <c r="A40" s="84"/>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CZ40" s="73"/>
    </row>
    <row r="41" spans="1:104" ht="10.15" customHeight="1" x14ac:dyDescent="0.2">
      <c r="A41" s="84"/>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CZ41" s="73"/>
    </row>
    <row r="42" spans="1:104" ht="10.15" customHeight="1" x14ac:dyDescent="0.2">
      <c r="A42" s="84"/>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CZ42" s="73"/>
    </row>
    <row r="43" spans="1:104" ht="10.15" customHeight="1" x14ac:dyDescent="0.2">
      <c r="A43" s="84"/>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CZ43" s="73"/>
    </row>
    <row r="44" spans="1:104" ht="10.15" customHeight="1" x14ac:dyDescent="0.2">
      <c r="A44" s="84"/>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86"/>
      <c r="BQ44" s="59"/>
      <c r="BR44" s="59"/>
      <c r="BS44" s="59"/>
      <c r="BT44" s="59"/>
      <c r="BU44" s="59"/>
      <c r="BV44" s="59"/>
      <c r="BW44" s="59"/>
      <c r="CZ44" s="73"/>
    </row>
    <row r="45" spans="1:104" ht="10.15" customHeight="1" x14ac:dyDescent="0.2">
      <c r="A45" s="84"/>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t="s">
        <v>9</v>
      </c>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87"/>
      <c r="BV45" s="59"/>
      <c r="BW45" s="59"/>
      <c r="CZ45" s="73"/>
    </row>
    <row r="46" spans="1:104" ht="10.15" customHeight="1" x14ac:dyDescent="0.2">
      <c r="A46" s="84"/>
      <c r="B46" s="59"/>
      <c r="C46" s="59"/>
      <c r="D46" s="59"/>
      <c r="E46" s="59"/>
      <c r="F46" s="59"/>
      <c r="G46" s="59"/>
      <c r="H46" s="59"/>
      <c r="I46" s="59"/>
      <c r="J46" s="59"/>
      <c r="K46" s="59"/>
      <c r="L46" s="59"/>
      <c r="M46" s="59"/>
      <c r="N46" s="59"/>
      <c r="O46" s="59"/>
      <c r="P46" s="59"/>
      <c r="Q46" s="59"/>
      <c r="R46" s="59"/>
      <c r="S46" s="59"/>
      <c r="T46" s="61" t="s">
        <v>2</v>
      </c>
      <c r="U46" s="59"/>
      <c r="V46" s="59"/>
      <c r="W46" s="59"/>
      <c r="X46" s="59"/>
      <c r="Y46" s="59"/>
      <c r="Z46" s="59"/>
      <c r="AA46" s="59"/>
      <c r="AB46" s="59"/>
      <c r="AC46" s="59"/>
      <c r="AD46" s="59"/>
      <c r="AE46" s="59"/>
      <c r="AF46" s="59"/>
      <c r="AG46" s="59"/>
      <c r="AH46" s="59"/>
      <c r="AI46" s="59"/>
      <c r="AJ46" s="59" t="s">
        <v>7</v>
      </c>
      <c r="AK46" s="59"/>
      <c r="AL46" s="59"/>
      <c r="AM46" s="59"/>
      <c r="AN46" s="59"/>
      <c r="AO46" s="59"/>
      <c r="AP46" s="59"/>
      <c r="AQ46" s="59"/>
      <c r="AR46" s="59"/>
      <c r="AS46" s="59"/>
      <c r="AT46" s="59"/>
      <c r="AU46" s="59"/>
      <c r="AV46" s="59"/>
      <c r="AW46" s="59"/>
      <c r="AX46" s="59"/>
      <c r="AY46" s="59"/>
      <c r="AZ46" s="59"/>
      <c r="BA46" s="59"/>
      <c r="BB46" s="59"/>
      <c r="BC46" s="59"/>
      <c r="BD46" s="59"/>
      <c r="BE46" s="59"/>
      <c r="BF46" s="59"/>
      <c r="BG46" s="61"/>
      <c r="BH46" s="59"/>
      <c r="BI46" s="59"/>
      <c r="BJ46" s="59"/>
      <c r="BK46" s="59"/>
      <c r="BL46" s="59"/>
      <c r="BM46" s="59"/>
      <c r="BN46" s="59"/>
      <c r="BO46" s="59"/>
      <c r="BP46" s="59"/>
      <c r="BQ46" s="59"/>
      <c r="BR46" s="59"/>
      <c r="BS46" s="59"/>
      <c r="BT46" s="59"/>
      <c r="BU46" s="87"/>
      <c r="BV46" s="59"/>
      <c r="BW46" s="59"/>
      <c r="CZ46" s="73"/>
    </row>
    <row r="47" spans="1:104" ht="10.15" customHeight="1" x14ac:dyDescent="0.2">
      <c r="A47" s="84"/>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Y47" s="63" t="s">
        <v>26</v>
      </c>
      <c r="BZ47" s="64"/>
      <c r="CA47" s="64"/>
      <c r="CB47" s="64"/>
      <c r="CC47" s="64"/>
      <c r="CD47" s="64"/>
      <c r="CE47" s="64"/>
      <c r="CF47" s="64"/>
      <c r="CG47" s="64"/>
      <c r="CH47" s="64"/>
      <c r="CI47" s="64"/>
      <c r="CJ47" s="64"/>
      <c r="CK47" s="64"/>
      <c r="CL47" s="64"/>
      <c r="CM47" s="64"/>
      <c r="CN47" s="64"/>
      <c r="CO47" s="64"/>
      <c r="CP47" s="63"/>
      <c r="CQ47" s="64"/>
      <c r="CR47" s="65"/>
      <c r="CS47" s="63"/>
      <c r="CT47" s="64"/>
      <c r="CU47" s="65"/>
      <c r="CV47" s="192"/>
      <c r="CW47" s="193"/>
      <c r="CX47" s="193"/>
      <c r="CY47" s="193"/>
      <c r="CZ47" s="194"/>
    </row>
    <row r="48" spans="1:104" ht="10.15" customHeight="1" x14ac:dyDescent="0.2">
      <c r="A48" s="84"/>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61" t="s">
        <v>4</v>
      </c>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Y48" s="63"/>
      <c r="BZ48" s="64"/>
      <c r="CA48" s="64"/>
      <c r="CB48" s="64"/>
      <c r="CC48" s="64"/>
      <c r="CD48" s="64"/>
      <c r="CE48" s="64"/>
      <c r="CF48" s="64"/>
      <c r="CG48" s="64"/>
      <c r="CH48" s="64"/>
      <c r="CI48" s="64"/>
      <c r="CJ48" s="64"/>
      <c r="CK48" s="64"/>
      <c r="CL48" s="64"/>
      <c r="CM48" s="64"/>
      <c r="CN48" s="64"/>
      <c r="CO48" s="64"/>
      <c r="CP48" s="66" t="s">
        <v>23</v>
      </c>
      <c r="CQ48" s="67"/>
      <c r="CR48" s="68"/>
      <c r="CS48" s="66" t="s">
        <v>24</v>
      </c>
      <c r="CT48" s="67"/>
      <c r="CU48" s="68"/>
      <c r="CV48" s="67" t="s">
        <v>21</v>
      </c>
      <c r="CW48" s="67"/>
      <c r="CX48" s="67"/>
      <c r="CY48" s="67"/>
      <c r="CZ48" s="69"/>
    </row>
    <row r="49" spans="1:104" ht="10.15" customHeight="1" x14ac:dyDescent="0.2">
      <c r="A49" s="84"/>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Y49" s="70" t="s">
        <v>13</v>
      </c>
      <c r="BZ49" s="71"/>
      <c r="CA49" s="71"/>
      <c r="CB49" s="71"/>
      <c r="CC49" s="71"/>
      <c r="CD49" s="71"/>
      <c r="CE49" s="71"/>
      <c r="CF49" s="71"/>
      <c r="CG49" s="71"/>
      <c r="CH49" s="71"/>
      <c r="CI49" s="71"/>
      <c r="CJ49" s="71"/>
      <c r="CK49" s="71"/>
      <c r="CL49" s="71"/>
      <c r="CM49" s="71"/>
      <c r="CN49" s="71"/>
      <c r="CO49" s="72"/>
      <c r="CP49" s="58" t="s">
        <v>116</v>
      </c>
      <c r="CZ49" s="73"/>
    </row>
    <row r="50" spans="1:104" ht="10.15" customHeight="1" x14ac:dyDescent="0.2">
      <c r="A50" s="84"/>
      <c r="B50" s="59"/>
      <c r="C50" s="59"/>
      <c r="D50" s="59"/>
      <c r="E50" s="59"/>
      <c r="F50" s="59"/>
      <c r="G50" s="59"/>
      <c r="H50" s="59"/>
      <c r="I50" s="59"/>
      <c r="J50" s="59"/>
      <c r="K50" s="59"/>
      <c r="L50" s="59"/>
      <c r="M50" s="59"/>
      <c r="N50" s="59"/>
      <c r="O50" s="59"/>
      <c r="P50" s="59"/>
      <c r="Q50" s="59"/>
      <c r="R50" s="59"/>
      <c r="S50" s="59" t="s">
        <v>10</v>
      </c>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88"/>
      <c r="BQ50" s="59"/>
      <c r="BR50" s="59"/>
      <c r="BS50" s="59"/>
      <c r="BT50" s="59"/>
      <c r="BU50" s="59"/>
      <c r="BV50" s="59"/>
      <c r="BW50" s="59"/>
      <c r="BY50" s="74"/>
      <c r="CO50" s="75"/>
      <c r="CZ50" s="73"/>
    </row>
    <row r="51" spans="1:104" ht="10.15" customHeight="1" x14ac:dyDescent="0.2">
      <c r="A51" s="8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Y51" s="178" t="str">
        <f>+Projectgegevens!N45</f>
        <v>BOFAS</v>
      </c>
      <c r="BZ51" s="179"/>
      <c r="CA51" s="179"/>
      <c r="CB51" s="179"/>
      <c r="CC51" s="179"/>
      <c r="CD51" s="179"/>
      <c r="CE51" s="179"/>
      <c r="CF51" s="179"/>
      <c r="CG51" s="179"/>
      <c r="CH51" s="179"/>
      <c r="CI51" s="179"/>
      <c r="CJ51" s="179"/>
      <c r="CK51" s="179"/>
      <c r="CL51" s="179"/>
      <c r="CM51" s="179"/>
      <c r="CN51" s="179"/>
      <c r="CO51" s="180"/>
      <c r="CP51" s="185">
        <f>+Projectgegevens!AE45</f>
        <v>0</v>
      </c>
      <c r="CQ51" s="186"/>
      <c r="CR51" s="186"/>
      <c r="CS51" s="186"/>
      <c r="CT51" s="186"/>
      <c r="CU51" s="186"/>
      <c r="CV51" s="186"/>
      <c r="CW51" s="186"/>
      <c r="CX51" s="186"/>
      <c r="CY51" s="186"/>
      <c r="CZ51" s="187"/>
    </row>
    <row r="52" spans="1:104" ht="10.15" customHeight="1" x14ac:dyDescent="0.2">
      <c r="A52" s="8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183" t="s">
        <v>11</v>
      </c>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Y52" s="76"/>
      <c r="BZ52" s="77"/>
      <c r="CA52" s="77"/>
      <c r="CB52" s="77"/>
      <c r="CC52" s="77"/>
      <c r="CD52" s="77"/>
      <c r="CE52" s="77"/>
      <c r="CF52" s="77"/>
      <c r="CG52" s="77"/>
      <c r="CH52" s="77"/>
      <c r="CI52" s="77"/>
      <c r="CJ52" s="77"/>
      <c r="CK52" s="77"/>
      <c r="CL52" s="77"/>
      <c r="CM52" s="77"/>
      <c r="CN52" s="77"/>
      <c r="CO52" s="78"/>
      <c r="CP52" s="76"/>
      <c r="CQ52" s="77"/>
      <c r="CR52" s="77"/>
      <c r="CS52" s="77"/>
      <c r="CT52" s="77"/>
      <c r="CU52" s="77"/>
      <c r="CV52" s="77"/>
      <c r="CW52" s="77"/>
      <c r="CX52" s="77"/>
      <c r="CY52" s="77"/>
      <c r="CZ52" s="79"/>
    </row>
    <row r="53" spans="1:104" ht="10.15" customHeight="1" x14ac:dyDescent="0.2">
      <c r="A53" s="8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183"/>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Y53" s="70" t="s">
        <v>12</v>
      </c>
      <c r="BZ53" s="71"/>
      <c r="CA53" s="71"/>
      <c r="CB53" s="71"/>
      <c r="CC53" s="71"/>
      <c r="CD53" s="71"/>
      <c r="CE53" s="71"/>
      <c r="CF53" s="71"/>
      <c r="CG53" s="71"/>
      <c r="CH53" s="71"/>
      <c r="CI53" s="71"/>
      <c r="CJ53" s="71"/>
      <c r="CK53" s="71"/>
      <c r="CL53" s="71"/>
      <c r="CM53" s="71"/>
      <c r="CN53" s="71"/>
      <c r="CO53" s="72"/>
      <c r="CZ53" s="73"/>
    </row>
    <row r="54" spans="1:104" ht="10.15" customHeight="1" x14ac:dyDescent="0.2">
      <c r="A54" s="8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Y54" s="74"/>
      <c r="CO54" s="75"/>
      <c r="CZ54" s="73"/>
    </row>
    <row r="55" spans="1:104" ht="10.15" customHeight="1" x14ac:dyDescent="0.2">
      <c r="A55" s="8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Y55" s="178">
        <f>+Projectgegevens!N49</f>
        <v>0</v>
      </c>
      <c r="BZ55" s="179"/>
      <c r="CA55" s="179"/>
      <c r="CB55" s="179"/>
      <c r="CC55" s="179"/>
      <c r="CD55" s="179"/>
      <c r="CE55" s="179"/>
      <c r="CF55" s="179"/>
      <c r="CG55" s="179"/>
      <c r="CH55" s="179"/>
      <c r="CI55" s="179"/>
      <c r="CJ55" s="179"/>
      <c r="CK55" s="179"/>
      <c r="CL55" s="179"/>
      <c r="CM55" s="179"/>
      <c r="CN55" s="179"/>
      <c r="CO55" s="180"/>
      <c r="CZ55" s="73"/>
    </row>
    <row r="56" spans="1:104" ht="10.15" customHeight="1" x14ac:dyDescent="0.2">
      <c r="A56" s="8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Y56" s="76"/>
      <c r="BZ56" s="77"/>
      <c r="CA56" s="77"/>
      <c r="CB56" s="77"/>
      <c r="CC56" s="77"/>
      <c r="CD56" s="77"/>
      <c r="CE56" s="77"/>
      <c r="CF56" s="77"/>
      <c r="CG56" s="77"/>
      <c r="CH56" s="77"/>
      <c r="CI56" s="77"/>
      <c r="CJ56" s="77"/>
      <c r="CK56" s="77"/>
      <c r="CL56" s="77"/>
      <c r="CM56" s="77"/>
      <c r="CN56" s="77"/>
      <c r="CO56" s="78"/>
      <c r="CZ56" s="73"/>
    </row>
    <row r="57" spans="1:104" ht="10.15" customHeight="1" x14ac:dyDescent="0.2">
      <c r="A57" s="84"/>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61" t="s">
        <v>11</v>
      </c>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Y57" s="70" t="s">
        <v>14</v>
      </c>
      <c r="BZ57" s="71"/>
      <c r="CA57" s="71"/>
      <c r="CB57" s="71"/>
      <c r="CC57" s="71"/>
      <c r="CD57" s="71"/>
      <c r="CE57" s="71"/>
      <c r="CF57" s="71"/>
      <c r="CG57" s="71"/>
      <c r="CH57" s="71"/>
      <c r="CI57" s="71"/>
      <c r="CJ57" s="71"/>
      <c r="CK57" s="71"/>
      <c r="CL57" s="71"/>
      <c r="CM57" s="71"/>
      <c r="CN57" s="71"/>
      <c r="CO57" s="72"/>
      <c r="CZ57" s="73"/>
    </row>
    <row r="58" spans="1:104" ht="10.15" customHeight="1" x14ac:dyDescent="0.2">
      <c r="A58" s="84"/>
      <c r="B58" s="59" t="s">
        <v>146</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Y58" s="196" t="s">
        <v>114</v>
      </c>
      <c r="BZ58" s="197"/>
      <c r="CA58" s="197"/>
      <c r="CB58" s="197"/>
      <c r="CC58" s="197"/>
      <c r="CD58" s="197"/>
      <c r="CE58" s="197"/>
      <c r="CF58" s="197"/>
      <c r="CG58" s="197"/>
      <c r="CH58" s="197"/>
      <c r="CI58" s="197"/>
      <c r="CJ58" s="197"/>
      <c r="CK58" s="197"/>
      <c r="CL58" s="197"/>
      <c r="CM58" s="197"/>
      <c r="CN58" s="197"/>
      <c r="CO58" s="198"/>
      <c r="CZ58" s="73"/>
    </row>
    <row r="59" spans="1:104" ht="10.15" customHeight="1" x14ac:dyDescent="0.2">
      <c r="A59" s="84"/>
      <c r="B59" s="59" t="s">
        <v>262</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Y59" s="199"/>
      <c r="BZ59" s="197"/>
      <c r="CA59" s="197"/>
      <c r="CB59" s="197"/>
      <c r="CC59" s="197"/>
      <c r="CD59" s="197"/>
      <c r="CE59" s="197"/>
      <c r="CF59" s="197"/>
      <c r="CG59" s="197"/>
      <c r="CH59" s="197"/>
      <c r="CI59" s="197"/>
      <c r="CJ59" s="197"/>
      <c r="CK59" s="197"/>
      <c r="CL59" s="197"/>
      <c r="CM59" s="197"/>
      <c r="CN59" s="197"/>
      <c r="CO59" s="198"/>
      <c r="CZ59" s="73"/>
    </row>
    <row r="60" spans="1:104" ht="10.15" customHeight="1" x14ac:dyDescent="0.2">
      <c r="A60" s="84"/>
      <c r="B60" s="59" t="s">
        <v>198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Y60" s="200"/>
      <c r="BZ60" s="201"/>
      <c r="CA60" s="201"/>
      <c r="CB60" s="201"/>
      <c r="CC60" s="201"/>
      <c r="CD60" s="201"/>
      <c r="CE60" s="201"/>
      <c r="CF60" s="201"/>
      <c r="CG60" s="201"/>
      <c r="CH60" s="201"/>
      <c r="CI60" s="201"/>
      <c r="CJ60" s="201"/>
      <c r="CK60" s="201"/>
      <c r="CL60" s="201"/>
      <c r="CM60" s="201"/>
      <c r="CN60" s="201"/>
      <c r="CO60" s="202"/>
      <c r="CZ60" s="73"/>
    </row>
    <row r="61" spans="1:104" ht="10.15" customHeight="1" x14ac:dyDescent="0.2">
      <c r="A61" s="84"/>
      <c r="B61" s="59" t="s">
        <v>149</v>
      </c>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Y61" s="189" t="s">
        <v>15</v>
      </c>
      <c r="BZ61" s="190"/>
      <c r="CA61" s="190"/>
      <c r="CB61" s="191"/>
      <c r="CC61" s="189" t="s">
        <v>16</v>
      </c>
      <c r="CD61" s="190"/>
      <c r="CE61" s="190"/>
      <c r="CF61" s="191"/>
      <c r="CG61" s="189" t="s">
        <v>17</v>
      </c>
      <c r="CH61" s="190"/>
      <c r="CI61" s="190"/>
      <c r="CJ61" s="190"/>
      <c r="CK61" s="191"/>
      <c r="CL61" s="189" t="s">
        <v>18</v>
      </c>
      <c r="CM61" s="190"/>
      <c r="CN61" s="190"/>
      <c r="CO61" s="191"/>
      <c r="CP61" s="189" t="s">
        <v>19</v>
      </c>
      <c r="CQ61" s="190"/>
      <c r="CR61" s="190"/>
      <c r="CS61" s="190"/>
      <c r="CT61" s="191"/>
      <c r="CU61" s="189" t="s">
        <v>20</v>
      </c>
      <c r="CV61" s="190"/>
      <c r="CW61" s="190"/>
      <c r="CX61" s="190"/>
      <c r="CY61" s="190"/>
      <c r="CZ61" s="195"/>
    </row>
    <row r="62" spans="1:104" ht="10.15" customHeight="1" thickBot="1" x14ac:dyDescent="0.25">
      <c r="A62" s="89"/>
      <c r="B62" s="62" t="s">
        <v>234</v>
      </c>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90"/>
      <c r="BY62" s="203"/>
      <c r="BZ62" s="204"/>
      <c r="CA62" s="204"/>
      <c r="CB62" s="205"/>
      <c r="CC62" s="203" t="s">
        <v>22</v>
      </c>
      <c r="CD62" s="204"/>
      <c r="CE62" s="204"/>
      <c r="CF62" s="204"/>
      <c r="CG62" s="203"/>
      <c r="CH62" s="204"/>
      <c r="CI62" s="204"/>
      <c r="CJ62" s="204"/>
      <c r="CK62" s="205"/>
      <c r="CL62" s="203"/>
      <c r="CM62" s="204"/>
      <c r="CN62" s="204"/>
      <c r="CO62" s="205"/>
      <c r="CP62" s="203">
        <f>+Projectgegevens!AE56</f>
        <v>0</v>
      </c>
      <c r="CQ62" s="204"/>
      <c r="CR62" s="204"/>
      <c r="CS62" s="204"/>
      <c r="CT62" s="205"/>
      <c r="CU62" s="203" t="s">
        <v>126</v>
      </c>
      <c r="CV62" s="204"/>
      <c r="CW62" s="204"/>
      <c r="CX62" s="204"/>
      <c r="CY62" s="204"/>
      <c r="CZ62" s="206"/>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sheetData>
  <mergeCells count="24">
    <mergeCell ref="CP62:CT62"/>
    <mergeCell ref="CU62:CZ62"/>
    <mergeCell ref="CL61:CO61"/>
    <mergeCell ref="BY61:CB61"/>
    <mergeCell ref="CC61:CF61"/>
    <mergeCell ref="BY62:CB62"/>
    <mergeCell ref="CC62:CF62"/>
    <mergeCell ref="CG62:CK62"/>
    <mergeCell ref="CL62:CO62"/>
    <mergeCell ref="CG61:CK61"/>
    <mergeCell ref="CK11:CN11"/>
    <mergeCell ref="CP51:CZ51"/>
    <mergeCell ref="G9:G10"/>
    <mergeCell ref="AA9:AL10"/>
    <mergeCell ref="CP61:CT61"/>
    <mergeCell ref="CV47:CZ47"/>
    <mergeCell ref="CU61:CZ61"/>
    <mergeCell ref="BY58:CO60"/>
    <mergeCell ref="E23:E25"/>
    <mergeCell ref="BY55:CO55"/>
    <mergeCell ref="BY51:CO51"/>
    <mergeCell ref="CF15:CH15"/>
    <mergeCell ref="CF16:CH16"/>
    <mergeCell ref="AI52:AI53"/>
  </mergeCells>
  <phoneticPr fontId="1" type="noConversion"/>
  <dataValidations count="1">
    <dataValidation type="list" allowBlank="1" showInputMessage="1" showErrorMessage="1" sqref="CK11:CN11" xr:uid="{00000000-0002-0000-0300-000000000000}">
      <formula1>$DH$4:$DH$12</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oddHeader>&amp;C&amp;"Trebuchet MS,Standaard"&amp;F</oddHeader>
    <oddFooter>&amp;L&amp;"Trebuchet MS,Standaard"Printdatum: &amp;D&amp;R&amp;"Trebuchet MS,Standaard"&amp;P/&amp;N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H84"/>
  <sheetViews>
    <sheetView topLeftCell="A4" zoomScale="115" zoomScaleNormal="115" workbookViewId="0">
      <selection activeCell="CL26" sqref="CL26:CO26"/>
    </sheetView>
  </sheetViews>
  <sheetFormatPr defaultColWidth="0" defaultRowHeight="13.5" x14ac:dyDescent="0.2"/>
  <cols>
    <col min="1" max="111" width="1.7109375" style="58" customWidth="1"/>
    <col min="112" max="112" width="9.140625" style="58" hidden="1" customWidth="1"/>
    <col min="113" max="16384" width="8.85546875" style="58" hidden="1"/>
  </cols>
  <sheetData>
    <row r="1" spans="1:112" ht="10.15" customHeight="1" x14ac:dyDescent="0.2">
      <c r="A1" s="80"/>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2"/>
      <c r="CV1" s="82"/>
      <c r="CW1" s="82"/>
      <c r="CX1" s="82"/>
      <c r="CY1" s="82"/>
      <c r="CZ1" s="83"/>
    </row>
    <row r="2" spans="1:112" ht="10.15" customHeight="1" x14ac:dyDescent="0.2">
      <c r="A2" s="84"/>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Z2" s="73"/>
    </row>
    <row r="3" spans="1:112" ht="10.15" customHeight="1" x14ac:dyDescent="0.2">
      <c r="A3" s="84"/>
      <c r="B3" s="59"/>
      <c r="C3" s="59"/>
      <c r="D3" s="59"/>
      <c r="E3" s="59"/>
      <c r="F3" s="59"/>
      <c r="G3" s="59"/>
      <c r="H3" s="59"/>
      <c r="I3" s="59"/>
      <c r="J3" s="59"/>
      <c r="K3" s="59"/>
      <c r="L3" s="59"/>
      <c r="M3" s="59"/>
      <c r="N3" s="59"/>
      <c r="O3" s="61" t="s">
        <v>0</v>
      </c>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61"/>
      <c r="BN3" s="59"/>
      <c r="BO3" s="61" t="s">
        <v>250</v>
      </c>
      <c r="BP3" s="61"/>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Z3" s="73"/>
      <c r="DH3" s="58" t="s">
        <v>42</v>
      </c>
    </row>
    <row r="4" spans="1:112" ht="10.15" customHeight="1" x14ac:dyDescent="0.2">
      <c r="A4" s="8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t="s">
        <v>8</v>
      </c>
      <c r="CF4" s="59"/>
      <c r="CG4" s="59"/>
      <c r="CH4" s="59"/>
      <c r="CI4" s="59"/>
      <c r="CJ4" s="59"/>
      <c r="CK4" s="59"/>
      <c r="CL4" s="59"/>
      <c r="CM4" s="59"/>
      <c r="CN4" s="59"/>
      <c r="CO4" s="59"/>
      <c r="CP4" s="59"/>
      <c r="CQ4" s="59"/>
      <c r="CR4" s="59"/>
      <c r="CS4" s="59"/>
      <c r="CT4" s="59"/>
      <c r="CZ4" s="73"/>
      <c r="DH4" s="58" t="s">
        <v>43</v>
      </c>
    </row>
    <row r="5" spans="1:112" ht="10.15" customHeight="1" x14ac:dyDescent="0.2">
      <c r="A5" s="84"/>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177" t="s">
        <v>103</v>
      </c>
      <c r="CF5" s="59"/>
      <c r="CG5" s="59"/>
      <c r="CH5" s="59"/>
      <c r="CI5" s="59"/>
      <c r="CJ5" s="59"/>
      <c r="CK5" s="59"/>
      <c r="CL5" s="59"/>
      <c r="CM5" s="59"/>
      <c r="CN5" s="59"/>
      <c r="CO5" s="59"/>
      <c r="CP5" s="59"/>
      <c r="CQ5" s="59"/>
      <c r="CR5" s="59"/>
      <c r="CS5" s="59"/>
      <c r="CT5" s="59"/>
      <c r="CZ5" s="73"/>
      <c r="DH5" s="58" t="s">
        <v>44</v>
      </c>
    </row>
    <row r="6" spans="1:112" ht="10.15" customHeight="1" x14ac:dyDescent="0.2">
      <c r="A6" s="84"/>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6"/>
      <c r="BG6" s="59"/>
      <c r="BH6" s="59"/>
      <c r="BI6" s="59"/>
      <c r="BJ6" s="59"/>
      <c r="BK6" s="59"/>
      <c r="BL6" s="59"/>
      <c r="BM6" s="59"/>
      <c r="BN6" s="59"/>
      <c r="BO6" s="59"/>
      <c r="BP6" s="59"/>
      <c r="BQ6" s="59"/>
      <c r="BR6" s="59"/>
      <c r="BS6" s="59"/>
      <c r="BT6" s="59"/>
      <c r="BU6" s="59"/>
      <c r="BV6" s="59"/>
      <c r="BW6" s="59"/>
      <c r="BX6" s="59"/>
      <c r="BY6" s="59"/>
      <c r="BZ6" s="59"/>
      <c r="CA6" s="59"/>
      <c r="CB6" s="59"/>
      <c r="CC6" s="59"/>
      <c r="CD6" s="59"/>
      <c r="CE6" s="177"/>
      <c r="CF6" s="59"/>
      <c r="CG6" s="59"/>
      <c r="CH6" s="59"/>
      <c r="CI6" s="59"/>
      <c r="CJ6" s="59"/>
      <c r="CK6" s="59"/>
      <c r="CL6" s="59"/>
      <c r="CM6" s="59"/>
      <c r="CN6" s="59"/>
      <c r="CO6" s="59"/>
      <c r="CP6" s="59"/>
      <c r="CQ6" s="59"/>
      <c r="CR6" s="59"/>
      <c r="CS6" s="59"/>
      <c r="CT6" s="59"/>
      <c r="CZ6" s="73"/>
      <c r="DH6" s="58" t="s">
        <v>45</v>
      </c>
    </row>
    <row r="7" spans="1:112" ht="10.15" customHeight="1" x14ac:dyDescent="0.2">
      <c r="A7" s="8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6"/>
      <c r="BG7" s="59"/>
      <c r="BH7" s="59"/>
      <c r="BI7" s="59"/>
      <c r="BJ7" s="59"/>
      <c r="BK7" s="59"/>
      <c r="BL7" s="59"/>
      <c r="BM7" s="59"/>
      <c r="BN7" s="59"/>
      <c r="BO7" s="59"/>
      <c r="BP7" s="59"/>
      <c r="BQ7" s="59"/>
      <c r="BR7" s="59"/>
      <c r="BS7" s="59"/>
      <c r="BT7" s="59"/>
      <c r="BU7" s="59"/>
      <c r="BV7" s="59"/>
      <c r="BW7" s="59"/>
      <c r="BX7" s="59"/>
      <c r="BY7" s="59"/>
      <c r="BZ7" s="59"/>
      <c r="CA7" s="59"/>
      <c r="CB7" s="59"/>
      <c r="CC7" s="59"/>
      <c r="CD7" s="59"/>
      <c r="CE7" s="177"/>
      <c r="CF7" s="59"/>
      <c r="CG7" s="59"/>
      <c r="CH7" s="59"/>
      <c r="CI7" s="59"/>
      <c r="CJ7" s="59"/>
      <c r="CK7" s="59"/>
      <c r="CL7" s="59"/>
      <c r="CM7" s="59"/>
      <c r="CN7" s="59"/>
      <c r="CO7" s="59"/>
      <c r="CP7" s="59"/>
      <c r="CQ7" s="59"/>
      <c r="CR7" s="59"/>
      <c r="CS7" s="59"/>
      <c r="CT7" s="59"/>
      <c r="CZ7" s="73"/>
      <c r="DH7" s="58" t="s">
        <v>200</v>
      </c>
    </row>
    <row r="8" spans="1:112" ht="10.15" customHeight="1" x14ac:dyDescent="0.2">
      <c r="A8" s="84"/>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177"/>
      <c r="CF8" s="59"/>
      <c r="CG8" s="59"/>
      <c r="CH8" s="59"/>
      <c r="CI8" s="59"/>
      <c r="CJ8" s="59"/>
      <c r="CK8" s="59"/>
      <c r="CL8" s="59"/>
      <c r="CM8" s="59"/>
      <c r="CN8" s="59"/>
      <c r="CO8" s="59"/>
      <c r="CP8" s="59"/>
      <c r="CQ8" s="59"/>
      <c r="CR8" s="59"/>
      <c r="CS8" s="59"/>
      <c r="CT8" s="59"/>
      <c r="CZ8" s="73"/>
      <c r="DH8" s="58" t="s">
        <v>46</v>
      </c>
    </row>
    <row r="9" spans="1:112" ht="10.15" customHeight="1" x14ac:dyDescent="0.2">
      <c r="A9" s="84"/>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Z9" s="73"/>
      <c r="DH9" s="58" t="s">
        <v>47</v>
      </c>
    </row>
    <row r="10" spans="1:112" ht="10.15" customHeight="1" x14ac:dyDescent="0.2">
      <c r="A10" s="84"/>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Z10" s="73"/>
      <c r="DH10" s="58" t="s">
        <v>248</v>
      </c>
    </row>
    <row r="11" spans="1:112" ht="10.15" customHeight="1" x14ac:dyDescent="0.2">
      <c r="A11" s="84"/>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6"/>
      <c r="BG11" s="59"/>
      <c r="BH11" s="59"/>
      <c r="BI11" s="59"/>
      <c r="BJ11" s="59"/>
      <c r="BK11" s="59"/>
      <c r="BL11" s="59"/>
      <c r="BM11" s="59"/>
      <c r="BN11" s="59"/>
      <c r="BO11" s="59"/>
      <c r="BP11" s="59"/>
      <c r="BQ11" s="59"/>
      <c r="BR11" s="59"/>
      <c r="BS11" s="59"/>
      <c r="BT11" s="59"/>
      <c r="BU11" s="59"/>
      <c r="BV11" s="59"/>
      <c r="BW11" s="59"/>
      <c r="BX11" s="177">
        <v>110</v>
      </c>
      <c r="BY11" s="59"/>
      <c r="BZ11" s="59"/>
      <c r="CA11" s="59"/>
      <c r="CB11" s="59"/>
      <c r="CC11" s="59"/>
      <c r="CD11" s="59"/>
      <c r="CE11" s="59"/>
      <c r="CF11" s="59"/>
      <c r="CG11" s="59"/>
      <c r="CH11" s="59"/>
      <c r="CI11" s="59"/>
      <c r="CJ11" s="59"/>
      <c r="CK11" s="59"/>
      <c r="CL11" s="59"/>
      <c r="CM11" s="59"/>
      <c r="CN11" s="59"/>
      <c r="CO11" s="59"/>
      <c r="CP11" s="59"/>
      <c r="CQ11" s="59"/>
      <c r="CR11" s="59"/>
      <c r="CS11" s="59"/>
      <c r="CT11" s="59"/>
      <c r="CZ11" s="73"/>
      <c r="DH11" s="58" t="s">
        <v>48</v>
      </c>
    </row>
    <row r="12" spans="1:112" ht="10.15" customHeight="1" x14ac:dyDescent="0.2">
      <c r="A12" s="84"/>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6"/>
      <c r="BG12" s="59"/>
      <c r="BH12" s="59"/>
      <c r="BI12" s="59"/>
      <c r="BJ12" s="59"/>
      <c r="BK12" s="59"/>
      <c r="BL12" s="59"/>
      <c r="BM12" s="59"/>
      <c r="BN12" s="59"/>
      <c r="BO12" s="59"/>
      <c r="BP12" s="59"/>
      <c r="BQ12" s="59"/>
      <c r="BR12" s="59"/>
      <c r="BS12" s="59"/>
      <c r="BT12" s="59"/>
      <c r="BU12" s="59"/>
      <c r="BV12" s="59"/>
      <c r="BW12" s="59"/>
      <c r="BX12" s="177"/>
      <c r="BY12" s="59"/>
      <c r="BZ12" s="59"/>
      <c r="CA12" s="59"/>
      <c r="CB12" s="59"/>
      <c r="CC12" s="59"/>
      <c r="CD12" s="59"/>
      <c r="CE12" s="59"/>
      <c r="CF12" s="59"/>
      <c r="CG12" s="59"/>
      <c r="CH12" s="59"/>
      <c r="CI12" s="59"/>
      <c r="CJ12" s="59"/>
      <c r="CK12" s="59"/>
      <c r="CL12" s="59"/>
      <c r="CM12" s="59"/>
      <c r="CN12" s="59"/>
      <c r="CO12" s="59"/>
      <c r="CP12" s="59"/>
      <c r="CQ12" s="59"/>
      <c r="CR12" s="59"/>
      <c r="CS12" s="59"/>
      <c r="CT12" s="59"/>
      <c r="CZ12" s="73"/>
      <c r="DH12" s="58" t="s">
        <v>49</v>
      </c>
    </row>
    <row r="13" spans="1:112" ht="10.15" customHeight="1" x14ac:dyDescent="0.2">
      <c r="A13" s="84"/>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6"/>
      <c r="BY13" s="59"/>
      <c r="BZ13" s="59"/>
      <c r="CA13" s="59"/>
      <c r="CB13" s="59"/>
      <c r="CC13" s="59"/>
      <c r="CD13" s="59"/>
      <c r="CE13" s="59"/>
      <c r="CF13" s="59"/>
      <c r="CG13" s="59"/>
      <c r="CH13" s="59"/>
      <c r="CI13" s="59"/>
      <c r="CJ13" s="59"/>
      <c r="CK13" s="59"/>
      <c r="CL13" s="59"/>
      <c r="CM13" s="59"/>
      <c r="CN13" s="59"/>
      <c r="CO13" s="59"/>
      <c r="CP13" s="59"/>
      <c r="CQ13" s="59"/>
      <c r="CR13" s="59"/>
      <c r="CS13" s="59"/>
      <c r="CT13" s="59"/>
      <c r="CZ13" s="73"/>
    </row>
    <row r="14" spans="1:112" ht="10.15" customHeight="1" x14ac:dyDescent="0.2">
      <c r="A14" s="84"/>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Z14" s="73"/>
    </row>
    <row r="15" spans="1:112" ht="10.15" customHeight="1" x14ac:dyDescent="0.2">
      <c r="A15" s="8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Z15" s="73"/>
    </row>
    <row r="16" spans="1:112" ht="10.15" customHeight="1" x14ac:dyDescent="0.2">
      <c r="A16" s="8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Z16" s="73"/>
    </row>
    <row r="17" spans="1:104" ht="10.15" customHeight="1" x14ac:dyDescent="0.2">
      <c r="A17" s="84"/>
      <c r="B17" s="59"/>
      <c r="C17" s="59"/>
      <c r="D17" s="59"/>
      <c r="E17" s="59"/>
      <c r="F17" s="59"/>
      <c r="G17" s="59"/>
      <c r="H17" s="59"/>
      <c r="I17" s="59"/>
      <c r="J17" s="59"/>
      <c r="K17" s="59"/>
      <c r="L17" s="59"/>
      <c r="M17" s="59"/>
      <c r="N17" s="59"/>
      <c r="O17" s="59"/>
      <c r="P17" s="59"/>
      <c r="Q17" s="59"/>
      <c r="R17" s="61" t="s">
        <v>1</v>
      </c>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Z17" s="73"/>
    </row>
    <row r="18" spans="1:104" ht="10.15" customHeight="1" x14ac:dyDescent="0.2">
      <c r="A18" s="8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Z18" s="73"/>
    </row>
    <row r="19" spans="1:104" ht="10.15" customHeight="1" x14ac:dyDescent="0.2">
      <c r="A19" s="84"/>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CZ19" s="73"/>
    </row>
    <row r="20" spans="1:104" ht="10.15" customHeight="1" x14ac:dyDescent="0.2">
      <c r="A20" s="84"/>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8" t="s">
        <v>25</v>
      </c>
      <c r="CZ20" s="73"/>
    </row>
    <row r="21" spans="1:104" ht="10.15" customHeight="1" x14ac:dyDescent="0.2">
      <c r="A21" s="84"/>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CZ21" s="73"/>
    </row>
    <row r="22" spans="1:104" ht="10.15" customHeight="1" x14ac:dyDescent="0.2">
      <c r="A22" s="84"/>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CD22" s="58" t="s">
        <v>84</v>
      </c>
      <c r="CZ22" s="73"/>
    </row>
    <row r="23" spans="1:104" ht="10.15" customHeight="1" x14ac:dyDescent="0.2">
      <c r="A23" s="84"/>
      <c r="B23" s="59"/>
      <c r="C23" s="59"/>
      <c r="D23" s="59"/>
      <c r="E23" s="59"/>
      <c r="F23" s="59"/>
      <c r="G23" s="59"/>
      <c r="H23" s="177" t="s">
        <v>6</v>
      </c>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CD23" s="58" t="s">
        <v>28</v>
      </c>
      <c r="CZ23" s="73"/>
    </row>
    <row r="24" spans="1:104" ht="10.15" customHeight="1" x14ac:dyDescent="0.2">
      <c r="A24" s="84"/>
      <c r="B24" s="59"/>
      <c r="C24" s="59"/>
      <c r="D24" s="59"/>
      <c r="E24" s="59"/>
      <c r="F24" s="59"/>
      <c r="G24" s="59"/>
      <c r="H24" s="177"/>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8" t="s">
        <v>9</v>
      </c>
      <c r="CA24" s="58" t="s">
        <v>34</v>
      </c>
      <c r="CZ24" s="73"/>
    </row>
    <row r="25" spans="1:104" ht="10.15" customHeight="1" x14ac:dyDescent="0.2">
      <c r="A25" s="84"/>
      <c r="B25" s="59"/>
      <c r="C25" s="59"/>
      <c r="D25" s="59"/>
      <c r="E25" s="59"/>
      <c r="F25" s="59"/>
      <c r="G25" s="59"/>
      <c r="H25" s="177"/>
      <c r="I25" s="59"/>
      <c r="J25" s="85"/>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8" t="s">
        <v>30</v>
      </c>
      <c r="CA25" s="58" t="s">
        <v>195</v>
      </c>
      <c r="CZ25" s="73"/>
    </row>
    <row r="26" spans="1:104" ht="10.15" customHeight="1" x14ac:dyDescent="0.2">
      <c r="A26" s="84"/>
      <c r="B26" s="59"/>
      <c r="C26" s="59"/>
      <c r="D26" s="59"/>
      <c r="E26" s="59"/>
      <c r="F26" s="59"/>
      <c r="G26" s="59"/>
      <c r="H26" s="59"/>
      <c r="I26" s="59"/>
      <c r="J26" s="85"/>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8" t="s">
        <v>31</v>
      </c>
      <c r="CA26" s="58" t="s">
        <v>120</v>
      </c>
      <c r="CL26" s="184"/>
      <c r="CM26" s="184"/>
      <c r="CN26" s="184"/>
      <c r="CO26" s="184"/>
      <c r="CZ26" s="73"/>
    </row>
    <row r="27" spans="1:104" ht="10.15" customHeight="1" x14ac:dyDescent="0.2">
      <c r="A27" s="84"/>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6"/>
      <c r="BX27" s="59"/>
      <c r="BY27" s="58" t="s">
        <v>83</v>
      </c>
      <c r="CA27" s="58" t="s">
        <v>38</v>
      </c>
      <c r="CZ27" s="73"/>
    </row>
    <row r="28" spans="1:104" ht="10.15" customHeight="1" x14ac:dyDescent="0.2">
      <c r="A28" s="84"/>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6"/>
      <c r="BX28" s="59"/>
      <c r="BY28" s="58" t="s">
        <v>94</v>
      </c>
      <c r="CA28" s="58" t="s">
        <v>153</v>
      </c>
      <c r="CZ28" s="73"/>
    </row>
    <row r="29" spans="1:104" ht="10.15" customHeight="1" x14ac:dyDescent="0.2">
      <c r="A29" s="84"/>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8" t="s">
        <v>112</v>
      </c>
      <c r="CA29" s="58" t="s">
        <v>35</v>
      </c>
      <c r="CZ29" s="73"/>
    </row>
    <row r="30" spans="1:104" ht="10.15" customHeight="1" x14ac:dyDescent="0.2">
      <c r="A30" s="84"/>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CB30" s="58" t="s">
        <v>106</v>
      </c>
      <c r="CF30" s="181"/>
      <c r="CG30" s="212"/>
      <c r="CH30" s="212"/>
      <c r="CI30" s="58" t="s">
        <v>102</v>
      </c>
      <c r="CZ30" s="73"/>
    </row>
    <row r="31" spans="1:104" ht="10.15" customHeight="1" x14ac:dyDescent="0.2">
      <c r="A31" s="84"/>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CB31" s="58" t="s">
        <v>107</v>
      </c>
      <c r="CF31" s="181"/>
      <c r="CG31" s="181"/>
      <c r="CH31" s="181"/>
      <c r="CI31" s="58" t="s">
        <v>100</v>
      </c>
      <c r="CZ31" s="73"/>
    </row>
    <row r="32" spans="1:104" ht="10.15" customHeight="1" x14ac:dyDescent="0.2">
      <c r="A32" s="84"/>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8" t="s">
        <v>115</v>
      </c>
      <c r="CA32" s="58" t="s">
        <v>148</v>
      </c>
      <c r="CZ32" s="73"/>
    </row>
    <row r="33" spans="1:104" ht="10.15" customHeight="1" x14ac:dyDescent="0.2">
      <c r="A33" s="84"/>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8" t="s">
        <v>117</v>
      </c>
      <c r="CA33" s="58" t="s">
        <v>252</v>
      </c>
      <c r="CZ33" s="73"/>
    </row>
    <row r="34" spans="1:104" ht="10.15" customHeight="1" x14ac:dyDescent="0.2">
      <c r="A34" s="84"/>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8" t="s">
        <v>121</v>
      </c>
      <c r="CA34" s="58" t="s">
        <v>122</v>
      </c>
      <c r="CZ34" s="73"/>
    </row>
    <row r="35" spans="1:104" ht="10.15" customHeight="1" x14ac:dyDescent="0.2">
      <c r="A35" s="84"/>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CZ35" s="73"/>
    </row>
    <row r="36" spans="1:104" ht="10.15" customHeight="1" x14ac:dyDescent="0.2">
      <c r="A36" s="84"/>
      <c r="B36" s="59"/>
      <c r="C36" s="59"/>
      <c r="D36" s="59"/>
      <c r="E36" s="59"/>
      <c r="F36" s="59"/>
      <c r="G36" s="59"/>
      <c r="H36" s="59"/>
      <c r="I36" s="59"/>
      <c r="J36" s="59"/>
      <c r="K36" s="59"/>
      <c r="L36" s="59"/>
      <c r="M36" s="59"/>
      <c r="N36" s="59"/>
      <c r="O36" s="59"/>
      <c r="P36" s="59"/>
      <c r="Q36" s="59"/>
      <c r="R36" s="59"/>
      <c r="S36" s="59"/>
      <c r="T36" s="59"/>
      <c r="U36" s="59"/>
      <c r="V36" s="59"/>
      <c r="W36" s="61"/>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8" t="s">
        <v>156</v>
      </c>
      <c r="CZ36" s="73"/>
    </row>
    <row r="37" spans="1:104" ht="10.15" customHeight="1" x14ac:dyDescent="0.2">
      <c r="A37" s="84"/>
      <c r="B37" s="59"/>
      <c r="C37" s="59"/>
      <c r="D37" s="59"/>
      <c r="E37" s="59"/>
      <c r="F37" s="59"/>
      <c r="G37" s="59"/>
      <c r="H37" s="59"/>
      <c r="I37" s="59"/>
      <c r="J37" s="59"/>
      <c r="K37" s="59"/>
      <c r="L37" s="59"/>
      <c r="M37" s="59"/>
      <c r="N37" s="59"/>
      <c r="O37" s="59"/>
      <c r="P37" s="59"/>
      <c r="Q37" s="59"/>
      <c r="R37" s="59"/>
      <c r="S37" s="59"/>
      <c r="T37" s="59"/>
      <c r="U37" s="59"/>
      <c r="V37" s="59"/>
      <c r="W37" s="60" t="s">
        <v>3</v>
      </c>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60" t="s">
        <v>3</v>
      </c>
      <c r="BH37" s="59"/>
      <c r="BI37" s="59"/>
      <c r="BJ37" s="59"/>
      <c r="BK37" s="59"/>
      <c r="BL37" s="59"/>
      <c r="BM37" s="59"/>
      <c r="BN37" s="59"/>
      <c r="BO37" s="59"/>
      <c r="BP37" s="59"/>
      <c r="BQ37" s="59"/>
      <c r="BR37" s="59"/>
      <c r="BS37" s="59"/>
      <c r="BT37" s="59"/>
      <c r="BU37" s="59"/>
      <c r="BV37" s="59"/>
      <c r="BW37" s="59"/>
      <c r="BX37" s="59"/>
      <c r="CZ37" s="73"/>
    </row>
    <row r="38" spans="1:104" ht="10.15" customHeight="1" x14ac:dyDescent="0.2">
      <c r="A38" s="84"/>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t="s">
        <v>9</v>
      </c>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CZ38" s="73"/>
    </row>
    <row r="39" spans="1:104" ht="10.15" customHeight="1" x14ac:dyDescent="0.2">
      <c r="A39" s="84"/>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CZ39" s="73"/>
    </row>
    <row r="40" spans="1:104" ht="10.15" customHeight="1" x14ac:dyDescent="0.2">
      <c r="A40" s="84"/>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CZ40" s="73"/>
    </row>
    <row r="41" spans="1:104" ht="10.15" customHeight="1" x14ac:dyDescent="0.2">
      <c r="A41" s="84"/>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CZ41" s="73"/>
    </row>
    <row r="42" spans="1:104" ht="10.15" customHeight="1" x14ac:dyDescent="0.2">
      <c r="A42" s="84"/>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CZ42" s="73"/>
    </row>
    <row r="43" spans="1:104" ht="10.15" customHeight="1" x14ac:dyDescent="0.2">
      <c r="A43" s="84"/>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CZ43" s="73"/>
    </row>
    <row r="44" spans="1:104" ht="10.15" customHeight="1" x14ac:dyDescent="0.2">
      <c r="A44" s="84"/>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86"/>
      <c r="BO44" s="86"/>
      <c r="BP44" s="86"/>
      <c r="BQ44" s="59"/>
      <c r="BR44" s="59"/>
      <c r="BS44" s="59"/>
      <c r="BT44" s="59"/>
      <c r="BU44" s="59"/>
      <c r="BV44" s="59"/>
      <c r="BW44" s="59"/>
      <c r="BX44" s="59"/>
      <c r="CZ44" s="73"/>
    </row>
    <row r="45" spans="1:104" ht="10.15" customHeight="1" x14ac:dyDescent="0.2">
      <c r="A45" s="84"/>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t="s">
        <v>9</v>
      </c>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183" t="s">
        <v>5</v>
      </c>
      <c r="BV45" s="59"/>
      <c r="BW45" s="59"/>
      <c r="BX45" s="59"/>
      <c r="CZ45" s="73"/>
    </row>
    <row r="46" spans="1:104" ht="10.15" customHeight="1" x14ac:dyDescent="0.2">
      <c r="A46" s="84"/>
      <c r="B46" s="59"/>
      <c r="C46" s="59"/>
      <c r="D46" s="59"/>
      <c r="E46" s="59"/>
      <c r="F46" s="59"/>
      <c r="G46" s="59"/>
      <c r="H46" s="59"/>
      <c r="I46" s="59"/>
      <c r="J46" s="59"/>
      <c r="K46" s="59"/>
      <c r="L46" s="59"/>
      <c r="M46" s="59"/>
      <c r="N46" s="59"/>
      <c r="O46" s="59"/>
      <c r="P46" s="59"/>
      <c r="Q46" s="59"/>
      <c r="R46" s="59"/>
      <c r="S46" s="59"/>
      <c r="T46" s="59"/>
      <c r="U46" s="61" t="s">
        <v>2</v>
      </c>
      <c r="V46" s="59"/>
      <c r="W46" s="59"/>
      <c r="X46" s="59"/>
      <c r="Y46" s="59"/>
      <c r="Z46" s="59"/>
      <c r="AA46" s="59"/>
      <c r="AB46" s="59"/>
      <c r="AC46" s="59"/>
      <c r="AD46" s="59"/>
      <c r="AE46" s="59"/>
      <c r="AF46" s="59"/>
      <c r="AG46" s="59"/>
      <c r="AH46" s="59"/>
      <c r="AI46" s="59"/>
      <c r="AJ46" s="59"/>
      <c r="AK46" s="59" t="s">
        <v>7</v>
      </c>
      <c r="AL46" s="59"/>
      <c r="AM46" s="59"/>
      <c r="AN46" s="59"/>
      <c r="AO46" s="59"/>
      <c r="AP46" s="59"/>
      <c r="AQ46" s="59"/>
      <c r="AR46" s="59"/>
      <c r="AS46" s="59"/>
      <c r="AT46" s="59"/>
      <c r="AU46" s="59"/>
      <c r="AV46" s="59"/>
      <c r="AW46" s="59"/>
      <c r="AX46" s="59"/>
      <c r="AY46" s="59"/>
      <c r="AZ46" s="59"/>
      <c r="BA46" s="59"/>
      <c r="BB46" s="59"/>
      <c r="BC46" s="59"/>
      <c r="BD46" s="59"/>
      <c r="BE46" s="59"/>
      <c r="BF46" s="59"/>
      <c r="BG46" s="59"/>
      <c r="BH46" s="61" t="s">
        <v>2</v>
      </c>
      <c r="BI46" s="59"/>
      <c r="BJ46" s="59"/>
      <c r="BK46" s="59"/>
      <c r="BL46" s="59"/>
      <c r="BM46" s="59"/>
      <c r="BN46" s="59"/>
      <c r="BO46" s="59"/>
      <c r="BP46" s="59"/>
      <c r="BQ46" s="59"/>
      <c r="BR46" s="59"/>
      <c r="BS46" s="59"/>
      <c r="BT46" s="59"/>
      <c r="BU46" s="183"/>
      <c r="BV46" s="59"/>
      <c r="BW46" s="59"/>
      <c r="BX46" s="59"/>
      <c r="CZ46" s="73"/>
    </row>
    <row r="47" spans="1:104" ht="10.15" customHeight="1" x14ac:dyDescent="0.2">
      <c r="A47" s="84"/>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63" t="s">
        <v>26</v>
      </c>
      <c r="BZ47" s="64"/>
      <c r="CA47" s="64"/>
      <c r="CB47" s="64"/>
      <c r="CC47" s="64"/>
      <c r="CD47" s="64"/>
      <c r="CE47" s="64"/>
      <c r="CF47" s="64"/>
      <c r="CG47" s="64"/>
      <c r="CH47" s="64"/>
      <c r="CI47" s="64"/>
      <c r="CJ47" s="64"/>
      <c r="CK47" s="64"/>
      <c r="CL47" s="64"/>
      <c r="CM47" s="64"/>
      <c r="CN47" s="64"/>
      <c r="CO47" s="64"/>
      <c r="CP47" s="63"/>
      <c r="CQ47" s="64"/>
      <c r="CR47" s="65"/>
      <c r="CS47" s="63"/>
      <c r="CT47" s="64"/>
      <c r="CU47" s="65"/>
      <c r="CV47" s="192"/>
      <c r="CW47" s="193"/>
      <c r="CX47" s="193"/>
      <c r="CY47" s="193"/>
      <c r="CZ47" s="194"/>
    </row>
    <row r="48" spans="1:104" ht="10.15" customHeight="1" x14ac:dyDescent="0.2">
      <c r="A48" s="84"/>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61" t="s">
        <v>4</v>
      </c>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63"/>
      <c r="BZ48" s="64"/>
      <c r="CA48" s="64"/>
      <c r="CB48" s="64"/>
      <c r="CC48" s="64"/>
      <c r="CD48" s="64"/>
      <c r="CE48" s="64"/>
      <c r="CF48" s="64"/>
      <c r="CG48" s="64"/>
      <c r="CH48" s="64"/>
      <c r="CI48" s="64"/>
      <c r="CJ48" s="64"/>
      <c r="CK48" s="64"/>
      <c r="CL48" s="64"/>
      <c r="CM48" s="64"/>
      <c r="CN48" s="64"/>
      <c r="CO48" s="64"/>
      <c r="CP48" s="66" t="s">
        <v>23</v>
      </c>
      <c r="CQ48" s="67"/>
      <c r="CR48" s="68"/>
      <c r="CS48" s="66" t="s">
        <v>24</v>
      </c>
      <c r="CT48" s="67"/>
      <c r="CU48" s="68"/>
      <c r="CV48" s="67" t="s">
        <v>21</v>
      </c>
      <c r="CW48" s="67"/>
      <c r="CX48" s="67"/>
      <c r="CY48" s="67"/>
      <c r="CZ48" s="69"/>
    </row>
    <row r="49" spans="1:104" ht="10.15" customHeight="1" x14ac:dyDescent="0.2">
      <c r="A49" s="84"/>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70" t="s">
        <v>13</v>
      </c>
      <c r="BZ49" s="71"/>
      <c r="CA49" s="71"/>
      <c r="CB49" s="71"/>
      <c r="CC49" s="71"/>
      <c r="CD49" s="71"/>
      <c r="CE49" s="71"/>
      <c r="CF49" s="71"/>
      <c r="CG49" s="71"/>
      <c r="CH49" s="71"/>
      <c r="CI49" s="71"/>
      <c r="CJ49" s="71"/>
      <c r="CK49" s="71"/>
      <c r="CL49" s="71"/>
      <c r="CM49" s="71"/>
      <c r="CN49" s="71"/>
      <c r="CO49" s="72"/>
      <c r="CP49" s="58" t="s">
        <v>116</v>
      </c>
      <c r="CZ49" s="73"/>
    </row>
    <row r="50" spans="1:104" ht="10.15" customHeight="1" x14ac:dyDescent="0.2">
      <c r="A50" s="84"/>
      <c r="B50" s="59"/>
      <c r="C50" s="59"/>
      <c r="D50" s="59"/>
      <c r="E50" s="59"/>
      <c r="F50" s="59"/>
      <c r="G50" s="59"/>
      <c r="H50" s="59"/>
      <c r="I50" s="59"/>
      <c r="J50" s="59"/>
      <c r="K50" s="59"/>
      <c r="L50" s="59"/>
      <c r="M50" s="59"/>
      <c r="N50" s="59"/>
      <c r="O50" s="59"/>
      <c r="P50" s="59"/>
      <c r="Q50" s="59"/>
      <c r="R50" s="59"/>
      <c r="S50" s="59"/>
      <c r="T50" s="59" t="s">
        <v>10</v>
      </c>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88" t="s">
        <v>0</v>
      </c>
      <c r="BP50" s="88"/>
      <c r="BQ50" s="59"/>
      <c r="BR50" s="59"/>
      <c r="BS50" s="59"/>
      <c r="BT50" s="59"/>
      <c r="BU50" s="59"/>
      <c r="BV50" s="59"/>
      <c r="BW50" s="59"/>
      <c r="BX50" s="59"/>
      <c r="BY50" s="74"/>
      <c r="CO50" s="75"/>
      <c r="CZ50" s="73"/>
    </row>
    <row r="51" spans="1:104" ht="10.15" customHeight="1" x14ac:dyDescent="0.2">
      <c r="A51" s="8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178" t="str">
        <f>+Projectgegevens!N45</f>
        <v>BOFAS</v>
      </c>
      <c r="BZ51" s="179"/>
      <c r="CA51" s="179"/>
      <c r="CB51" s="179"/>
      <c r="CC51" s="179"/>
      <c r="CD51" s="179"/>
      <c r="CE51" s="179"/>
      <c r="CF51" s="179"/>
      <c r="CG51" s="179"/>
      <c r="CH51" s="179"/>
      <c r="CI51" s="179"/>
      <c r="CJ51" s="179"/>
      <c r="CK51" s="179"/>
      <c r="CL51" s="179"/>
      <c r="CM51" s="179"/>
      <c r="CN51" s="179"/>
      <c r="CO51" s="180"/>
      <c r="CP51" s="185">
        <f>+Projectgegevens!AE45</f>
        <v>0</v>
      </c>
      <c r="CQ51" s="186"/>
      <c r="CR51" s="186"/>
      <c r="CS51" s="186"/>
      <c r="CT51" s="186"/>
      <c r="CU51" s="186"/>
      <c r="CV51" s="186"/>
      <c r="CW51" s="186"/>
      <c r="CX51" s="186"/>
      <c r="CY51" s="186"/>
      <c r="CZ51" s="187"/>
    </row>
    <row r="52" spans="1:104" ht="10.15" customHeight="1" x14ac:dyDescent="0.2">
      <c r="A52" s="8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183" t="s">
        <v>11</v>
      </c>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76"/>
      <c r="BZ52" s="77"/>
      <c r="CA52" s="77"/>
      <c r="CB52" s="77"/>
      <c r="CC52" s="77"/>
      <c r="CD52" s="77"/>
      <c r="CE52" s="77"/>
      <c r="CF52" s="77"/>
      <c r="CG52" s="77"/>
      <c r="CH52" s="77"/>
      <c r="CI52" s="77"/>
      <c r="CJ52" s="77"/>
      <c r="CK52" s="77"/>
      <c r="CL52" s="77"/>
      <c r="CM52" s="77"/>
      <c r="CN52" s="77"/>
      <c r="CO52" s="78"/>
      <c r="CP52" s="76"/>
      <c r="CQ52" s="77"/>
      <c r="CR52" s="77"/>
      <c r="CS52" s="77"/>
      <c r="CT52" s="77"/>
      <c r="CU52" s="77"/>
      <c r="CV52" s="77"/>
      <c r="CW52" s="77"/>
      <c r="CX52" s="77"/>
      <c r="CY52" s="77"/>
      <c r="CZ52" s="79"/>
    </row>
    <row r="53" spans="1:104" ht="10.15" customHeight="1" x14ac:dyDescent="0.2">
      <c r="A53" s="8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183"/>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70" t="s">
        <v>12</v>
      </c>
      <c r="BZ53" s="71"/>
      <c r="CA53" s="71"/>
      <c r="CB53" s="71"/>
      <c r="CC53" s="71"/>
      <c r="CD53" s="71"/>
      <c r="CE53" s="71"/>
      <c r="CF53" s="71"/>
      <c r="CG53" s="71"/>
      <c r="CH53" s="71"/>
      <c r="CI53" s="71"/>
      <c r="CJ53" s="71"/>
      <c r="CK53" s="71"/>
      <c r="CL53" s="71"/>
      <c r="CM53" s="71"/>
      <c r="CN53" s="71"/>
      <c r="CO53" s="72"/>
      <c r="CZ53" s="73"/>
    </row>
    <row r="54" spans="1:104" ht="10.15" customHeight="1" x14ac:dyDescent="0.2">
      <c r="A54" s="8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74"/>
      <c r="CO54" s="75"/>
      <c r="CZ54" s="73"/>
    </row>
    <row r="55" spans="1:104" ht="10.15" customHeight="1" x14ac:dyDescent="0.2">
      <c r="A55" s="8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178">
        <f>+Projectgegevens!N49</f>
        <v>0</v>
      </c>
      <c r="BZ55" s="179"/>
      <c r="CA55" s="179"/>
      <c r="CB55" s="179"/>
      <c r="CC55" s="179"/>
      <c r="CD55" s="179"/>
      <c r="CE55" s="179"/>
      <c r="CF55" s="179"/>
      <c r="CG55" s="179"/>
      <c r="CH55" s="179"/>
      <c r="CI55" s="179"/>
      <c r="CJ55" s="179"/>
      <c r="CK55" s="179"/>
      <c r="CL55" s="179"/>
      <c r="CM55" s="179"/>
      <c r="CN55" s="179"/>
      <c r="CO55" s="180"/>
      <c r="CZ55" s="73"/>
    </row>
    <row r="56" spans="1:104" ht="10.15" customHeight="1" x14ac:dyDescent="0.2">
      <c r="A56" s="8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76"/>
      <c r="BZ56" s="77"/>
      <c r="CA56" s="77"/>
      <c r="CB56" s="77"/>
      <c r="CC56" s="77"/>
      <c r="CD56" s="77"/>
      <c r="CE56" s="77"/>
      <c r="CF56" s="77"/>
      <c r="CG56" s="77"/>
      <c r="CH56" s="77"/>
      <c r="CI56" s="77"/>
      <c r="CJ56" s="77"/>
      <c r="CK56" s="77"/>
      <c r="CL56" s="77"/>
      <c r="CM56" s="77"/>
      <c r="CN56" s="77"/>
      <c r="CO56" s="78"/>
      <c r="CZ56" s="73"/>
    </row>
    <row r="57" spans="1:104" ht="10.15" customHeight="1" x14ac:dyDescent="0.2">
      <c r="A57" s="84"/>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61" t="s">
        <v>11</v>
      </c>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70" t="s">
        <v>14</v>
      </c>
      <c r="BZ57" s="71"/>
      <c r="CA57" s="71"/>
      <c r="CB57" s="71"/>
      <c r="CC57" s="71"/>
      <c r="CD57" s="71"/>
      <c r="CE57" s="71"/>
      <c r="CF57" s="71"/>
      <c r="CG57" s="71"/>
      <c r="CH57" s="71"/>
      <c r="CI57" s="71"/>
      <c r="CJ57" s="71"/>
      <c r="CK57" s="71"/>
      <c r="CL57" s="71"/>
      <c r="CM57" s="71"/>
      <c r="CN57" s="71"/>
      <c r="CO57" s="72"/>
      <c r="CZ57" s="73"/>
    </row>
    <row r="58" spans="1:104" ht="10.15" customHeight="1" x14ac:dyDescent="0.2">
      <c r="A58" s="84"/>
      <c r="B58" s="59" t="s">
        <v>146</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196" t="s">
        <v>281</v>
      </c>
      <c r="BZ58" s="207"/>
      <c r="CA58" s="207"/>
      <c r="CB58" s="207"/>
      <c r="CC58" s="207"/>
      <c r="CD58" s="207"/>
      <c r="CE58" s="207"/>
      <c r="CF58" s="207"/>
      <c r="CG58" s="207"/>
      <c r="CH58" s="207"/>
      <c r="CI58" s="207"/>
      <c r="CJ58" s="207"/>
      <c r="CK58" s="207"/>
      <c r="CL58" s="207"/>
      <c r="CM58" s="207"/>
      <c r="CN58" s="207"/>
      <c r="CO58" s="208"/>
      <c r="CZ58" s="73"/>
    </row>
    <row r="59" spans="1:104" ht="10.15" customHeight="1" x14ac:dyDescent="0.2">
      <c r="A59" s="84"/>
      <c r="B59" s="59" t="s">
        <v>272</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196"/>
      <c r="BZ59" s="207"/>
      <c r="CA59" s="207"/>
      <c r="CB59" s="207"/>
      <c r="CC59" s="207"/>
      <c r="CD59" s="207"/>
      <c r="CE59" s="207"/>
      <c r="CF59" s="207"/>
      <c r="CG59" s="207"/>
      <c r="CH59" s="207"/>
      <c r="CI59" s="207"/>
      <c r="CJ59" s="207"/>
      <c r="CK59" s="207"/>
      <c r="CL59" s="207"/>
      <c r="CM59" s="207"/>
      <c r="CN59" s="207"/>
      <c r="CO59" s="208"/>
      <c r="CZ59" s="73"/>
    </row>
    <row r="60" spans="1:104" ht="10.15" customHeight="1" x14ac:dyDescent="0.2">
      <c r="A60" s="84"/>
      <c r="B60" s="59" t="s">
        <v>265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209"/>
      <c r="BZ60" s="210"/>
      <c r="CA60" s="210"/>
      <c r="CB60" s="210"/>
      <c r="CC60" s="210"/>
      <c r="CD60" s="210"/>
      <c r="CE60" s="210"/>
      <c r="CF60" s="210"/>
      <c r="CG60" s="210"/>
      <c r="CH60" s="210"/>
      <c r="CI60" s="210"/>
      <c r="CJ60" s="210"/>
      <c r="CK60" s="210"/>
      <c r="CL60" s="210"/>
      <c r="CM60" s="210"/>
      <c r="CN60" s="210"/>
      <c r="CO60" s="211"/>
      <c r="CZ60" s="73"/>
    </row>
    <row r="61" spans="1:104" ht="10.15" customHeight="1" x14ac:dyDescent="0.2">
      <c r="A61" s="84"/>
      <c r="B61" s="59" t="s">
        <v>266</v>
      </c>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189" t="s">
        <v>15</v>
      </c>
      <c r="BZ61" s="190"/>
      <c r="CA61" s="190"/>
      <c r="CB61" s="191"/>
      <c r="CC61" s="189" t="s">
        <v>16</v>
      </c>
      <c r="CD61" s="190"/>
      <c r="CE61" s="190"/>
      <c r="CF61" s="191"/>
      <c r="CG61" s="189" t="s">
        <v>17</v>
      </c>
      <c r="CH61" s="190"/>
      <c r="CI61" s="190"/>
      <c r="CJ61" s="190"/>
      <c r="CK61" s="191"/>
      <c r="CL61" s="189" t="s">
        <v>18</v>
      </c>
      <c r="CM61" s="190"/>
      <c r="CN61" s="190"/>
      <c r="CO61" s="191"/>
      <c r="CP61" s="189" t="s">
        <v>19</v>
      </c>
      <c r="CQ61" s="190"/>
      <c r="CR61" s="190"/>
      <c r="CS61" s="190"/>
      <c r="CT61" s="191"/>
      <c r="CU61" s="189" t="s">
        <v>20</v>
      </c>
      <c r="CV61" s="190"/>
      <c r="CW61" s="190"/>
      <c r="CX61" s="190"/>
      <c r="CY61" s="190"/>
      <c r="CZ61" s="195"/>
    </row>
    <row r="62" spans="1:104" ht="10.15" customHeight="1" thickBot="1" x14ac:dyDescent="0.25">
      <c r="A62" s="89"/>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203"/>
      <c r="BZ62" s="204"/>
      <c r="CA62" s="204"/>
      <c r="CB62" s="205"/>
      <c r="CC62" s="203" t="s">
        <v>22</v>
      </c>
      <c r="CD62" s="204"/>
      <c r="CE62" s="204"/>
      <c r="CF62" s="204"/>
      <c r="CG62" s="203"/>
      <c r="CH62" s="204"/>
      <c r="CI62" s="204"/>
      <c r="CJ62" s="204"/>
      <c r="CK62" s="205"/>
      <c r="CL62" s="203"/>
      <c r="CM62" s="204"/>
      <c r="CN62" s="204"/>
      <c r="CO62" s="205"/>
      <c r="CP62" s="203">
        <f>+Projectgegevens!AE56</f>
        <v>0</v>
      </c>
      <c r="CQ62" s="204"/>
      <c r="CR62" s="204"/>
      <c r="CS62" s="204"/>
      <c r="CT62" s="205"/>
      <c r="CU62" s="203" t="s">
        <v>127</v>
      </c>
      <c r="CV62" s="204"/>
      <c r="CW62" s="204"/>
      <c r="CX62" s="204"/>
      <c r="CY62" s="204"/>
      <c r="CZ62" s="206"/>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sheetData>
  <mergeCells count="25">
    <mergeCell ref="CE5:CE8"/>
    <mergeCell ref="H23:H25"/>
    <mergeCell ref="BY62:CB62"/>
    <mergeCell ref="CC62:CF62"/>
    <mergeCell ref="BY61:CB61"/>
    <mergeCell ref="CC61:CF61"/>
    <mergeCell ref="BX11:BX12"/>
    <mergeCell ref="AJ52:AJ53"/>
    <mergeCell ref="BU45:BU46"/>
    <mergeCell ref="BY58:CO60"/>
    <mergeCell ref="CL26:CO26"/>
    <mergeCell ref="CF31:CH31"/>
    <mergeCell ref="CF30:CH30"/>
    <mergeCell ref="CP62:CT62"/>
    <mergeCell ref="CP51:CZ51"/>
    <mergeCell ref="BY55:CO55"/>
    <mergeCell ref="CV47:CZ47"/>
    <mergeCell ref="BY51:CO51"/>
    <mergeCell ref="CU62:CZ62"/>
    <mergeCell ref="CP61:CT61"/>
    <mergeCell ref="CU61:CZ61"/>
    <mergeCell ref="CG61:CK61"/>
    <mergeCell ref="CG62:CK62"/>
    <mergeCell ref="CL61:CO61"/>
    <mergeCell ref="CL62:CO62"/>
  </mergeCells>
  <phoneticPr fontId="1" type="noConversion"/>
  <dataValidations count="1">
    <dataValidation type="list" allowBlank="1" showInputMessage="1" showErrorMessage="1" sqref="CL26:CO26" xr:uid="{00000000-0002-0000-0400-000000000000}">
      <formula1>$DH$4:$DH$12</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oddHeader>&amp;C&amp;"Trebuchet MS,Standaard"&amp;F</oddHeader>
    <oddFooter>&amp;L&amp;"Trebuchet MS,Standaard"Printdatum: &amp;D&amp;R&amp;"Trebuchet MS,Standaard"&amp;P/&amp;N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Q84"/>
  <sheetViews>
    <sheetView zoomScale="115" zoomScaleNormal="115" workbookViewId="0">
      <selection activeCell="CL27" sqref="CL27:CO27"/>
    </sheetView>
  </sheetViews>
  <sheetFormatPr defaultColWidth="0" defaultRowHeight="13.5" x14ac:dyDescent="0.2"/>
  <cols>
    <col min="1" max="120" width="1.7109375" style="58" customWidth="1"/>
    <col min="121" max="121" width="9.140625" style="58" hidden="1" customWidth="1"/>
    <col min="122" max="16384" width="8.85546875" style="58" hidden="1"/>
  </cols>
  <sheetData>
    <row r="1" spans="1:121" ht="10.15" customHeight="1" x14ac:dyDescent="0.2">
      <c r="A1" s="80"/>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91"/>
    </row>
    <row r="2" spans="1:121" ht="10.15" customHeight="1" x14ac:dyDescent="0.2">
      <c r="A2" s="84"/>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92"/>
    </row>
    <row r="3" spans="1:121" ht="10.15" customHeight="1" x14ac:dyDescent="0.2">
      <c r="A3" s="84"/>
      <c r="B3" s="59"/>
      <c r="C3" s="59"/>
      <c r="D3" s="59"/>
      <c r="E3" s="59"/>
      <c r="F3" s="59"/>
      <c r="G3" s="59"/>
      <c r="H3" s="59"/>
      <c r="I3" s="59"/>
      <c r="J3" s="59"/>
      <c r="K3" s="59"/>
      <c r="L3" s="59"/>
      <c r="M3" s="59"/>
      <c r="N3" s="61" t="s">
        <v>0</v>
      </c>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61"/>
      <c r="BM3" s="61" t="s">
        <v>0</v>
      </c>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92"/>
      <c r="DQ3" s="58" t="s">
        <v>42</v>
      </c>
    </row>
    <row r="4" spans="1:121" ht="10.15" customHeight="1" x14ac:dyDescent="0.2">
      <c r="A4" s="8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t="s">
        <v>8</v>
      </c>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92"/>
      <c r="DQ4" s="58" t="s">
        <v>43</v>
      </c>
    </row>
    <row r="5" spans="1:121" ht="10.15" customHeight="1" x14ac:dyDescent="0.2">
      <c r="A5" s="84"/>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6"/>
      <c r="CF5" s="59"/>
      <c r="CG5" s="59"/>
      <c r="CH5" s="59"/>
      <c r="CI5" s="59"/>
      <c r="CJ5" s="59"/>
      <c r="CK5" s="59"/>
      <c r="CL5" s="59"/>
      <c r="CM5" s="59"/>
      <c r="CN5" s="59"/>
      <c r="CO5" s="59"/>
      <c r="CP5" s="59"/>
      <c r="CQ5" s="59"/>
      <c r="CR5" s="59"/>
      <c r="CS5" s="59"/>
      <c r="CT5" s="59"/>
      <c r="CU5" s="59"/>
      <c r="CV5" s="59"/>
      <c r="CW5" s="59"/>
      <c r="CX5" s="59"/>
      <c r="CY5" s="59"/>
      <c r="CZ5" s="92"/>
      <c r="DQ5" s="58" t="s">
        <v>44</v>
      </c>
    </row>
    <row r="6" spans="1:121" ht="10.15" customHeight="1" x14ac:dyDescent="0.2">
      <c r="A6" s="84"/>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6"/>
      <c r="CF6" s="59"/>
      <c r="CG6" s="59"/>
      <c r="CH6" s="59"/>
      <c r="CI6" s="59"/>
      <c r="CJ6" s="59"/>
      <c r="CK6" s="59"/>
      <c r="CL6" s="59"/>
      <c r="CM6" s="59"/>
      <c r="CN6" s="59"/>
      <c r="CO6" s="59"/>
      <c r="CP6" s="59"/>
      <c r="CQ6" s="59"/>
      <c r="CR6" s="59"/>
      <c r="CS6" s="59"/>
      <c r="CT6" s="59"/>
      <c r="CU6" s="59"/>
      <c r="CV6" s="59"/>
      <c r="CW6" s="59"/>
      <c r="CX6" s="59"/>
      <c r="CY6" s="59"/>
      <c r="CZ6" s="92"/>
      <c r="DQ6" s="58" t="s">
        <v>45</v>
      </c>
    </row>
    <row r="7" spans="1:121" ht="10.15" customHeight="1" x14ac:dyDescent="0.2">
      <c r="A7" s="8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6"/>
      <c r="CF7" s="59"/>
      <c r="CG7" s="59"/>
      <c r="CH7" s="59"/>
      <c r="CI7" s="59"/>
      <c r="CJ7" s="59"/>
      <c r="CK7" s="59"/>
      <c r="CL7" s="59"/>
      <c r="CM7" s="59"/>
      <c r="CN7" s="59"/>
      <c r="CO7" s="59"/>
      <c r="CP7" s="59"/>
      <c r="CQ7" s="59"/>
      <c r="CR7" s="59"/>
      <c r="CS7" s="59"/>
      <c r="CT7" s="59"/>
      <c r="CU7" s="59"/>
      <c r="CV7" s="59"/>
      <c r="CW7" s="59"/>
      <c r="CX7" s="59"/>
      <c r="CY7" s="59"/>
      <c r="CZ7" s="92"/>
      <c r="DQ7" s="58" t="s">
        <v>200</v>
      </c>
    </row>
    <row r="8" spans="1:121" ht="10.15" customHeight="1" x14ac:dyDescent="0.2">
      <c r="A8" s="84"/>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183" t="s">
        <v>36</v>
      </c>
      <c r="BG8" s="59"/>
      <c r="BH8" s="59"/>
      <c r="BI8" s="59"/>
      <c r="BJ8" s="59"/>
      <c r="BK8" s="59"/>
      <c r="BL8" s="59"/>
      <c r="BM8" s="59"/>
      <c r="BN8" s="59"/>
      <c r="BO8" s="59"/>
      <c r="BP8" s="59"/>
      <c r="BQ8" s="59"/>
      <c r="BR8" s="59"/>
      <c r="BS8" s="59"/>
      <c r="BT8" s="59"/>
      <c r="BU8" s="59"/>
      <c r="BV8" s="59"/>
      <c r="BW8" s="59"/>
      <c r="BX8" s="59"/>
      <c r="BY8" s="59"/>
      <c r="BZ8" s="59"/>
      <c r="CA8" s="59"/>
      <c r="CB8" s="59"/>
      <c r="CC8" s="59"/>
      <c r="CD8" s="59"/>
      <c r="CE8" s="56"/>
      <c r="CF8" s="59"/>
      <c r="CG8" s="59"/>
      <c r="CH8" s="59"/>
      <c r="CI8" s="59"/>
      <c r="CJ8" s="59"/>
      <c r="CK8" s="59"/>
      <c r="CL8" s="59"/>
      <c r="CM8" s="59"/>
      <c r="CN8" s="59"/>
      <c r="CO8" s="59"/>
      <c r="CP8" s="59"/>
      <c r="CQ8" s="59"/>
      <c r="CR8" s="59"/>
      <c r="CS8" s="59"/>
      <c r="CT8" s="59"/>
      <c r="CU8" s="59"/>
      <c r="CV8" s="59"/>
      <c r="CW8" s="59"/>
      <c r="CX8" s="59"/>
      <c r="CY8" s="59"/>
      <c r="CZ8" s="92"/>
      <c r="DQ8" s="58" t="s">
        <v>46</v>
      </c>
    </row>
    <row r="9" spans="1:121" ht="10.15" customHeight="1" x14ac:dyDescent="0.2">
      <c r="A9" s="84"/>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183"/>
      <c r="BG9" s="59"/>
      <c r="BH9" s="59"/>
      <c r="BI9" s="59"/>
      <c r="BJ9" s="59"/>
      <c r="BK9" s="59"/>
      <c r="BL9" s="59"/>
      <c r="BM9" s="59"/>
      <c r="BN9" s="59"/>
      <c r="BO9" s="59"/>
      <c r="BP9" s="59"/>
      <c r="BQ9" s="59"/>
      <c r="BR9" s="59"/>
      <c r="BS9" s="59"/>
      <c r="BT9" s="59"/>
      <c r="BU9" s="59"/>
      <c r="BV9" s="59"/>
      <c r="BW9" s="59"/>
      <c r="BX9" s="59"/>
      <c r="BY9" s="59"/>
      <c r="BZ9" s="59"/>
      <c r="CA9" s="59" t="str">
        <f>"naar pomp - "&amp;CL27&amp;" mm"</f>
        <v>naar pomp -  mm</v>
      </c>
      <c r="CB9" s="59"/>
      <c r="CC9" s="59"/>
      <c r="CD9" s="59"/>
      <c r="CE9" s="59"/>
      <c r="CF9" s="59"/>
      <c r="CG9" s="59"/>
      <c r="CH9" s="59"/>
      <c r="CI9" s="59"/>
      <c r="CJ9" s="59"/>
      <c r="CK9" s="59"/>
      <c r="CL9" s="59"/>
      <c r="CM9" s="59"/>
      <c r="CN9" s="59"/>
      <c r="CO9" s="59"/>
      <c r="CP9" s="59"/>
      <c r="CQ9" s="59"/>
      <c r="CR9" s="59"/>
      <c r="CS9" s="59"/>
      <c r="CT9" s="59"/>
      <c r="CU9" s="59"/>
      <c r="CV9" s="59"/>
      <c r="CW9" s="59"/>
      <c r="CX9" s="59"/>
      <c r="CY9" s="59"/>
      <c r="CZ9" s="92"/>
      <c r="DQ9" s="58" t="s">
        <v>47</v>
      </c>
    </row>
    <row r="10" spans="1:121" ht="10.15" customHeight="1" x14ac:dyDescent="0.2">
      <c r="A10" s="84"/>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183"/>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92"/>
      <c r="DQ10" s="58" t="s">
        <v>248</v>
      </c>
    </row>
    <row r="11" spans="1:121" ht="10.15" customHeight="1" x14ac:dyDescent="0.2">
      <c r="A11" s="84"/>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6"/>
      <c r="CH11" s="59"/>
      <c r="CI11" s="59"/>
      <c r="CJ11" s="59"/>
      <c r="CK11" s="59"/>
      <c r="CL11" s="59"/>
      <c r="CM11" s="59"/>
      <c r="CN11" s="59"/>
      <c r="CO11" s="59"/>
      <c r="CP11" s="59"/>
      <c r="CQ11" s="59"/>
      <c r="CR11" s="59"/>
      <c r="CS11" s="59"/>
      <c r="CT11" s="59"/>
      <c r="CU11" s="59"/>
      <c r="CV11" s="59"/>
      <c r="CW11" s="59"/>
      <c r="CX11" s="59"/>
      <c r="CY11" s="59"/>
      <c r="CZ11" s="92"/>
      <c r="DQ11" s="58" t="s">
        <v>48</v>
      </c>
    </row>
    <row r="12" spans="1:121" ht="10.15" customHeight="1" x14ac:dyDescent="0.2">
      <c r="A12" s="84"/>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6"/>
      <c r="CH12" s="59"/>
      <c r="CI12" s="59"/>
      <c r="CJ12" s="59"/>
      <c r="CK12" s="59"/>
      <c r="CL12" s="59"/>
      <c r="CM12" s="59"/>
      <c r="CN12" s="59"/>
      <c r="CO12" s="59"/>
      <c r="CP12" s="59"/>
      <c r="CQ12" s="59"/>
      <c r="CR12" s="59"/>
      <c r="CS12" s="59"/>
      <c r="CT12" s="59"/>
      <c r="CU12" s="59"/>
      <c r="CV12" s="59"/>
      <c r="CW12" s="59"/>
      <c r="CX12" s="59"/>
      <c r="CY12" s="59"/>
      <c r="CZ12" s="92"/>
      <c r="DQ12" s="58" t="s">
        <v>49</v>
      </c>
    </row>
    <row r="13" spans="1:121" ht="10.15" customHeight="1" x14ac:dyDescent="0.2">
      <c r="A13" s="84"/>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6"/>
      <c r="CH13" s="59"/>
      <c r="CI13" s="59"/>
      <c r="CJ13" s="59"/>
      <c r="CK13" s="59"/>
      <c r="CL13" s="59"/>
      <c r="CM13" s="59"/>
      <c r="CN13" s="59"/>
      <c r="CO13" s="59"/>
      <c r="CP13" s="59"/>
      <c r="CQ13" s="59"/>
      <c r="CR13" s="59"/>
      <c r="CS13" s="59"/>
      <c r="CT13" s="59"/>
      <c r="CU13" s="59"/>
      <c r="CV13" s="59"/>
      <c r="CW13" s="59"/>
      <c r="CX13" s="59"/>
      <c r="CY13" s="59"/>
      <c r="CZ13" s="92"/>
    </row>
    <row r="14" spans="1:121" ht="10.15" customHeight="1" x14ac:dyDescent="0.2">
      <c r="A14" s="84"/>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92"/>
    </row>
    <row r="15" spans="1:121" ht="10.15" customHeight="1" x14ac:dyDescent="0.2">
      <c r="A15" s="8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92"/>
    </row>
    <row r="16" spans="1:121" ht="10.15" customHeight="1" x14ac:dyDescent="0.2">
      <c r="A16" s="8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92"/>
    </row>
    <row r="17" spans="1:104" ht="10.15" customHeight="1" x14ac:dyDescent="0.2">
      <c r="A17" s="84"/>
      <c r="B17" s="59"/>
      <c r="C17" s="59"/>
      <c r="D17" s="59"/>
      <c r="E17" s="59"/>
      <c r="F17" s="59"/>
      <c r="G17" s="59"/>
      <c r="H17" s="59"/>
      <c r="I17" s="59"/>
      <c r="J17" s="59"/>
      <c r="K17" s="59"/>
      <c r="L17" s="59"/>
      <c r="M17" s="59"/>
      <c r="N17" s="59"/>
      <c r="O17" s="59"/>
      <c r="P17" s="59"/>
      <c r="Q17" s="61" t="s">
        <v>1</v>
      </c>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87"/>
      <c r="BG17" s="59"/>
      <c r="BH17" s="59"/>
      <c r="BI17" s="59"/>
      <c r="BJ17" s="59"/>
      <c r="BK17" s="59"/>
      <c r="BL17" s="59"/>
      <c r="BM17" s="59"/>
      <c r="BN17" s="59"/>
      <c r="BO17" s="59"/>
      <c r="BP17" s="61" t="s">
        <v>1</v>
      </c>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92"/>
    </row>
    <row r="18" spans="1:104" ht="10.15" customHeight="1" x14ac:dyDescent="0.2">
      <c r="A18" s="8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7"/>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92"/>
    </row>
    <row r="19" spans="1:104" ht="10.15" customHeight="1" x14ac:dyDescent="0.2">
      <c r="A19" s="84"/>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7"/>
      <c r="BG19" s="59"/>
      <c r="BH19" s="59"/>
      <c r="BI19" s="59"/>
      <c r="BJ19" s="59"/>
      <c r="BK19" s="59"/>
      <c r="BL19" s="59"/>
      <c r="BM19" s="59"/>
      <c r="BN19" s="59"/>
      <c r="BO19" s="59"/>
      <c r="BP19" s="59"/>
      <c r="BQ19" s="59"/>
      <c r="BR19" s="59"/>
      <c r="BS19" s="59"/>
      <c r="BT19" s="59"/>
      <c r="BU19" s="59"/>
      <c r="BV19" s="59"/>
      <c r="BW19" s="59"/>
      <c r="CZ19" s="73"/>
    </row>
    <row r="20" spans="1:104" ht="10.15" customHeight="1" x14ac:dyDescent="0.2">
      <c r="A20" s="84"/>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7"/>
      <c r="BG20" s="59"/>
      <c r="BH20" s="59"/>
      <c r="BI20" s="59"/>
      <c r="BJ20" s="59"/>
      <c r="BK20" s="59"/>
      <c r="BL20" s="59"/>
      <c r="BM20" s="59"/>
      <c r="BN20" s="59"/>
      <c r="BO20" s="59"/>
      <c r="BP20" s="59"/>
      <c r="BQ20" s="59"/>
      <c r="BR20" s="59"/>
      <c r="BS20" s="59"/>
      <c r="BT20" s="59"/>
      <c r="BU20" s="59"/>
      <c r="BV20" s="59"/>
      <c r="BW20" s="59"/>
      <c r="BY20" s="58" t="s">
        <v>25</v>
      </c>
      <c r="CZ20" s="73"/>
    </row>
    <row r="21" spans="1:104" ht="10.15" customHeight="1" x14ac:dyDescent="0.2">
      <c r="A21" s="84"/>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7"/>
      <c r="BG21" s="59"/>
      <c r="BH21" s="59"/>
      <c r="BI21" s="59"/>
      <c r="BJ21" s="59"/>
      <c r="BK21" s="59"/>
      <c r="BL21" s="59"/>
      <c r="BM21" s="59"/>
      <c r="BN21" s="59"/>
      <c r="BO21" s="59"/>
      <c r="BP21" s="59"/>
      <c r="BQ21" s="59"/>
      <c r="BR21" s="59"/>
      <c r="BS21" s="59"/>
      <c r="BT21" s="59"/>
      <c r="BU21" s="59"/>
      <c r="BV21" s="59"/>
      <c r="BW21" s="59"/>
      <c r="CZ21" s="73"/>
    </row>
    <row r="22" spans="1:104" ht="10.15" customHeight="1" x14ac:dyDescent="0.2">
      <c r="A22" s="84"/>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CD22" s="58" t="s">
        <v>84</v>
      </c>
      <c r="CZ22" s="73"/>
    </row>
    <row r="23" spans="1:104" ht="10.15" customHeight="1" x14ac:dyDescent="0.2">
      <c r="A23" s="84"/>
      <c r="B23" s="59"/>
      <c r="C23" s="59"/>
      <c r="D23" s="59"/>
      <c r="E23" s="59"/>
      <c r="F23" s="59"/>
      <c r="G23" s="177" t="s">
        <v>6</v>
      </c>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CD23" s="58" t="s">
        <v>28</v>
      </c>
      <c r="CZ23" s="73"/>
    </row>
    <row r="24" spans="1:104" ht="10.15" customHeight="1" x14ac:dyDescent="0.2">
      <c r="A24" s="84"/>
      <c r="B24" s="59"/>
      <c r="C24" s="59"/>
      <c r="D24" s="59"/>
      <c r="E24" s="59"/>
      <c r="F24" s="59"/>
      <c r="G24" s="177"/>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Y24" s="58" t="s">
        <v>9</v>
      </c>
      <c r="CA24" s="58" t="s">
        <v>34</v>
      </c>
      <c r="CZ24" s="73"/>
    </row>
    <row r="25" spans="1:104" ht="10.15" customHeight="1" x14ac:dyDescent="0.2">
      <c r="A25" s="84"/>
      <c r="B25" s="59"/>
      <c r="C25" s="59"/>
      <c r="D25" s="59"/>
      <c r="E25" s="59"/>
      <c r="F25" s="59"/>
      <c r="G25" s="177"/>
      <c r="H25" s="59"/>
      <c r="I25" s="85"/>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Y25" s="58" t="s">
        <v>29</v>
      </c>
      <c r="CA25" s="58" t="s">
        <v>77</v>
      </c>
      <c r="CZ25" s="73"/>
    </row>
    <row r="26" spans="1:104" ht="10.15" customHeight="1" x14ac:dyDescent="0.2">
      <c r="A26" s="84"/>
      <c r="B26" s="59"/>
      <c r="C26" s="59"/>
      <c r="D26" s="59"/>
      <c r="E26" s="59"/>
      <c r="F26" s="59"/>
      <c r="G26" s="59"/>
      <c r="H26" s="59"/>
      <c r="I26" s="85"/>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85"/>
      <c r="BG26" s="59"/>
      <c r="BH26" s="59"/>
      <c r="BI26" s="59"/>
      <c r="BJ26" s="59"/>
      <c r="BK26" s="59"/>
      <c r="BL26" s="59"/>
      <c r="BM26" s="59"/>
      <c r="BN26" s="59"/>
      <c r="BO26" s="59"/>
      <c r="BP26" s="59"/>
      <c r="BQ26" s="59"/>
      <c r="BR26" s="59"/>
      <c r="BS26" s="59"/>
      <c r="BT26" s="59"/>
      <c r="BU26" s="59"/>
      <c r="BV26" s="59"/>
      <c r="BW26" s="59"/>
      <c r="CZ26" s="73"/>
    </row>
    <row r="27" spans="1:104" ht="10.15" customHeight="1" x14ac:dyDescent="0.2">
      <c r="A27" s="84"/>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85"/>
      <c r="BG27" s="59"/>
      <c r="BH27" s="59"/>
      <c r="BI27" s="59"/>
      <c r="BJ27" s="59"/>
      <c r="BK27" s="59"/>
      <c r="BL27" s="59"/>
      <c r="BM27" s="59"/>
      <c r="BN27" s="59"/>
      <c r="BO27" s="59"/>
      <c r="BP27" s="59"/>
      <c r="BQ27" s="59"/>
      <c r="BR27" s="59"/>
      <c r="BS27" s="59"/>
      <c r="BT27" s="59"/>
      <c r="BU27" s="59"/>
      <c r="BV27" s="59"/>
      <c r="BW27" s="59"/>
      <c r="BY27" s="58" t="s">
        <v>31</v>
      </c>
      <c r="CA27" s="58" t="s">
        <v>120</v>
      </c>
      <c r="CL27" s="184"/>
      <c r="CM27" s="184"/>
      <c r="CN27" s="184"/>
      <c r="CO27" s="184"/>
      <c r="CZ27" s="73"/>
    </row>
    <row r="28" spans="1:104" ht="10.15" customHeight="1" x14ac:dyDescent="0.2">
      <c r="A28" s="84"/>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Y28" s="58" t="s">
        <v>83</v>
      </c>
      <c r="CA28" s="58" t="s">
        <v>38</v>
      </c>
      <c r="CZ28" s="73"/>
    </row>
    <row r="29" spans="1:104" ht="10.15" customHeight="1" x14ac:dyDescent="0.2">
      <c r="A29" s="84"/>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Y29" s="58" t="s">
        <v>94</v>
      </c>
      <c r="CA29" s="58" t="s">
        <v>153</v>
      </c>
      <c r="CZ29" s="73"/>
    </row>
    <row r="30" spans="1:104" ht="10.15" customHeight="1" x14ac:dyDescent="0.2">
      <c r="A30" s="84"/>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Y30" s="58" t="s">
        <v>112</v>
      </c>
      <c r="CA30" s="58" t="s">
        <v>35</v>
      </c>
      <c r="CZ30" s="73"/>
    </row>
    <row r="31" spans="1:104" ht="10.15" customHeight="1" x14ac:dyDescent="0.2">
      <c r="A31" s="84"/>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CB31" s="58" t="s">
        <v>106</v>
      </c>
      <c r="CF31" s="181"/>
      <c r="CG31" s="181"/>
      <c r="CH31" s="181"/>
      <c r="CI31" s="58" t="s">
        <v>102</v>
      </c>
      <c r="CZ31" s="73"/>
    </row>
    <row r="32" spans="1:104" ht="10.15" customHeight="1" x14ac:dyDescent="0.2">
      <c r="A32" s="84"/>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87"/>
      <c r="BG32" s="59"/>
      <c r="BH32" s="59"/>
      <c r="BI32" s="59"/>
      <c r="BJ32" s="59"/>
      <c r="BK32" s="59"/>
      <c r="BL32" s="59"/>
      <c r="BM32" s="59"/>
      <c r="BN32" s="59"/>
      <c r="BO32" s="59"/>
      <c r="BP32" s="59"/>
      <c r="BQ32" s="59"/>
      <c r="BR32" s="59"/>
      <c r="BS32" s="59"/>
      <c r="BT32" s="59"/>
      <c r="BU32" s="59"/>
      <c r="BV32" s="59"/>
      <c r="BW32" s="59"/>
      <c r="CB32" s="58" t="s">
        <v>107</v>
      </c>
      <c r="CF32" s="181"/>
      <c r="CG32" s="181"/>
      <c r="CH32" s="181"/>
      <c r="CI32" s="58" t="s">
        <v>100</v>
      </c>
      <c r="CZ32" s="73"/>
    </row>
    <row r="33" spans="1:104" ht="10.15" customHeight="1" x14ac:dyDescent="0.2">
      <c r="A33" s="84"/>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7"/>
      <c r="BG33" s="59"/>
      <c r="BH33" s="59"/>
      <c r="BI33" s="59"/>
      <c r="BJ33" s="59"/>
      <c r="BK33" s="59"/>
      <c r="BL33" s="59"/>
      <c r="BM33" s="59"/>
      <c r="BN33" s="59"/>
      <c r="BO33" s="59"/>
      <c r="BP33" s="59"/>
      <c r="BQ33" s="59"/>
      <c r="BR33" s="59"/>
      <c r="BS33" s="59"/>
      <c r="BT33" s="59"/>
      <c r="BU33" s="59"/>
      <c r="BV33" s="59"/>
      <c r="BW33" s="59"/>
      <c r="BY33" s="58" t="s">
        <v>115</v>
      </c>
      <c r="CA33" s="58" t="s">
        <v>148</v>
      </c>
      <c r="CZ33" s="73"/>
    </row>
    <row r="34" spans="1:104" ht="10.15" customHeight="1" x14ac:dyDescent="0.2">
      <c r="A34" s="84"/>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7"/>
      <c r="BG34" s="59"/>
      <c r="BH34" s="59"/>
      <c r="BI34" s="59"/>
      <c r="BJ34" s="59"/>
      <c r="BK34" s="59"/>
      <c r="BL34" s="59"/>
      <c r="BM34" s="59"/>
      <c r="BN34" s="59"/>
      <c r="BO34" s="59"/>
      <c r="BP34" s="59"/>
      <c r="BQ34" s="59"/>
      <c r="BR34" s="59"/>
      <c r="BS34" s="59"/>
      <c r="BT34" s="59"/>
      <c r="BU34" s="59"/>
      <c r="BV34" s="59"/>
      <c r="BW34" s="59"/>
      <c r="CZ34" s="73"/>
    </row>
    <row r="35" spans="1:104" ht="10.15" customHeight="1" x14ac:dyDescent="0.2">
      <c r="A35" s="84"/>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Y35" s="58" t="s">
        <v>156</v>
      </c>
      <c r="CZ35" s="73"/>
    </row>
    <row r="36" spans="1:104" ht="10.15" customHeight="1" x14ac:dyDescent="0.2">
      <c r="A36" s="84"/>
      <c r="B36" s="59"/>
      <c r="C36" s="59"/>
      <c r="D36" s="59"/>
      <c r="E36" s="59"/>
      <c r="F36" s="59"/>
      <c r="G36" s="59"/>
      <c r="H36" s="59"/>
      <c r="I36" s="59"/>
      <c r="J36" s="59"/>
      <c r="K36" s="59"/>
      <c r="L36" s="59"/>
      <c r="M36" s="59"/>
      <c r="N36" s="59"/>
      <c r="O36" s="59"/>
      <c r="P36" s="59"/>
      <c r="Q36" s="59"/>
      <c r="R36" s="59"/>
      <c r="S36" s="59"/>
      <c r="T36" s="59"/>
      <c r="U36" s="59"/>
      <c r="V36" s="61"/>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61"/>
      <c r="BG36" s="59"/>
      <c r="BH36" s="59"/>
      <c r="BI36" s="59"/>
      <c r="BJ36" s="59"/>
      <c r="BK36" s="59"/>
      <c r="BL36" s="59"/>
      <c r="BM36" s="59"/>
      <c r="BN36" s="59"/>
      <c r="BO36" s="59"/>
      <c r="BP36" s="59"/>
      <c r="BQ36" s="59"/>
      <c r="BR36" s="59"/>
      <c r="BS36" s="59"/>
      <c r="BT36" s="59"/>
      <c r="BU36" s="59"/>
      <c r="BV36" s="59"/>
      <c r="BW36" s="59"/>
      <c r="CZ36" s="73"/>
    </row>
    <row r="37" spans="1:104" ht="10.15" customHeight="1" x14ac:dyDescent="0.2">
      <c r="A37" s="84"/>
      <c r="B37" s="59"/>
      <c r="C37" s="59"/>
      <c r="D37" s="59"/>
      <c r="E37" s="59"/>
      <c r="F37" s="59"/>
      <c r="G37" s="59"/>
      <c r="H37" s="59"/>
      <c r="I37" s="59"/>
      <c r="J37" s="59"/>
      <c r="K37" s="59"/>
      <c r="L37" s="59"/>
      <c r="M37" s="59"/>
      <c r="N37" s="59"/>
      <c r="O37" s="59"/>
      <c r="P37" s="59"/>
      <c r="Q37" s="59"/>
      <c r="R37" s="59"/>
      <c r="S37" s="59"/>
      <c r="T37" s="59"/>
      <c r="U37" s="59"/>
      <c r="V37" s="60" t="s">
        <v>3</v>
      </c>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60" t="s">
        <v>3</v>
      </c>
      <c r="BG37" s="59"/>
      <c r="BH37" s="59"/>
      <c r="BI37" s="59"/>
      <c r="BJ37" s="59"/>
      <c r="BK37" s="59"/>
      <c r="BL37" s="59"/>
      <c r="BM37" s="59"/>
      <c r="BN37" s="59"/>
      <c r="BO37" s="59"/>
      <c r="BP37" s="59"/>
      <c r="BQ37" s="59"/>
      <c r="BR37" s="59"/>
      <c r="BS37" s="59"/>
      <c r="BT37" s="59"/>
      <c r="BU37" s="59"/>
      <c r="BV37" s="59"/>
      <c r="BW37" s="59"/>
      <c r="CZ37" s="73"/>
    </row>
    <row r="38" spans="1:104" ht="10.15" customHeight="1" x14ac:dyDescent="0.2">
      <c r="A38" s="84"/>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t="s">
        <v>9</v>
      </c>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CZ38" s="73"/>
    </row>
    <row r="39" spans="1:104" ht="10.15" customHeight="1" x14ac:dyDescent="0.2">
      <c r="A39" s="84"/>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CZ39" s="73"/>
    </row>
    <row r="40" spans="1:104" ht="10.15" customHeight="1" x14ac:dyDescent="0.2">
      <c r="A40" s="84"/>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CZ40" s="73"/>
    </row>
    <row r="41" spans="1:104" ht="10.15" customHeight="1" x14ac:dyDescent="0.2">
      <c r="A41" s="84"/>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CZ41" s="73"/>
    </row>
    <row r="42" spans="1:104" ht="10.15" customHeight="1" x14ac:dyDescent="0.2">
      <c r="A42" s="84"/>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CZ42" s="73"/>
    </row>
    <row r="43" spans="1:104" ht="10.15" customHeight="1" x14ac:dyDescent="0.2">
      <c r="A43" s="84"/>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CZ43" s="73"/>
    </row>
    <row r="44" spans="1:104" ht="10.15" customHeight="1" x14ac:dyDescent="0.2">
      <c r="A44" s="84"/>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CZ44" s="73"/>
    </row>
    <row r="45" spans="1:104" ht="10.15" customHeight="1" x14ac:dyDescent="0.2">
      <c r="A45" s="84"/>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t="s">
        <v>9</v>
      </c>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87"/>
      <c r="BP45" s="59"/>
      <c r="BQ45" s="59"/>
      <c r="BR45" s="59"/>
      <c r="BS45" s="59"/>
      <c r="BT45" s="59"/>
      <c r="BU45" s="59"/>
      <c r="BV45" s="59"/>
      <c r="BW45" s="59"/>
      <c r="CZ45" s="73"/>
    </row>
    <row r="46" spans="1:104" ht="10.15" customHeight="1" x14ac:dyDescent="0.2">
      <c r="A46" s="84"/>
      <c r="B46" s="59"/>
      <c r="C46" s="59"/>
      <c r="D46" s="59"/>
      <c r="E46" s="59"/>
      <c r="F46" s="59"/>
      <c r="G46" s="59"/>
      <c r="H46" s="59"/>
      <c r="I46" s="59"/>
      <c r="J46" s="59"/>
      <c r="K46" s="59"/>
      <c r="L46" s="59"/>
      <c r="M46" s="59"/>
      <c r="N46" s="59"/>
      <c r="O46" s="59"/>
      <c r="P46" s="59"/>
      <c r="Q46" s="59"/>
      <c r="R46" s="59"/>
      <c r="S46" s="59"/>
      <c r="T46" s="61" t="s">
        <v>2</v>
      </c>
      <c r="U46" s="59"/>
      <c r="V46" s="59"/>
      <c r="W46" s="59"/>
      <c r="X46" s="59"/>
      <c r="Y46" s="59"/>
      <c r="Z46" s="59"/>
      <c r="AA46" s="59"/>
      <c r="AB46" s="59"/>
      <c r="AC46" s="59"/>
      <c r="AD46" s="59"/>
      <c r="AE46" s="59"/>
      <c r="AF46" s="59"/>
      <c r="AG46" s="59"/>
      <c r="AH46" s="59"/>
      <c r="AI46" s="59"/>
      <c r="AJ46" s="59" t="s">
        <v>7</v>
      </c>
      <c r="AK46" s="59"/>
      <c r="AL46" s="59"/>
      <c r="AM46" s="59"/>
      <c r="AN46" s="59"/>
      <c r="AO46" s="59"/>
      <c r="AP46" s="59"/>
      <c r="AQ46" s="59"/>
      <c r="AR46" s="59"/>
      <c r="AS46" s="59"/>
      <c r="AT46" s="59"/>
      <c r="AU46" s="59"/>
      <c r="AV46" s="59"/>
      <c r="AW46" s="59"/>
      <c r="AX46" s="59"/>
      <c r="AY46" s="59"/>
      <c r="AZ46" s="59"/>
      <c r="BA46" s="59"/>
      <c r="BB46" s="59"/>
      <c r="BC46" s="59"/>
      <c r="BD46" s="59"/>
      <c r="BE46" s="59"/>
      <c r="BF46" s="59"/>
      <c r="BG46" s="61" t="s">
        <v>2</v>
      </c>
      <c r="BH46" s="59"/>
      <c r="BI46" s="59"/>
      <c r="BJ46" s="59"/>
      <c r="BK46" s="59"/>
      <c r="BL46" s="59"/>
      <c r="BM46" s="59"/>
      <c r="BN46" s="59"/>
      <c r="BO46" s="57"/>
      <c r="BP46" s="59"/>
      <c r="BQ46" s="59"/>
      <c r="BR46" s="59"/>
      <c r="BS46" s="59"/>
      <c r="BT46" s="59"/>
      <c r="BU46" s="59"/>
      <c r="BV46" s="59"/>
      <c r="BW46" s="59"/>
      <c r="CZ46" s="73"/>
    </row>
    <row r="47" spans="1:104" ht="10.15" customHeight="1" x14ac:dyDescent="0.2">
      <c r="A47" s="84"/>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7"/>
      <c r="BP47" s="59"/>
      <c r="BQ47" s="59"/>
      <c r="BR47" s="59"/>
      <c r="BS47" s="59"/>
      <c r="BT47" s="59"/>
      <c r="BU47" s="59"/>
      <c r="BV47" s="59"/>
      <c r="BW47" s="59"/>
      <c r="BY47" s="63" t="s">
        <v>26</v>
      </c>
      <c r="BZ47" s="64"/>
      <c r="CA47" s="64"/>
      <c r="CB47" s="64"/>
      <c r="CC47" s="64"/>
      <c r="CD47" s="64"/>
      <c r="CE47" s="64"/>
      <c r="CF47" s="64"/>
      <c r="CG47" s="64"/>
      <c r="CH47" s="64"/>
      <c r="CI47" s="64"/>
      <c r="CJ47" s="64"/>
      <c r="CK47" s="64"/>
      <c r="CL47" s="64"/>
      <c r="CM47" s="64"/>
      <c r="CN47" s="64"/>
      <c r="CO47" s="64"/>
      <c r="CP47" s="63"/>
      <c r="CQ47" s="64"/>
      <c r="CR47" s="65"/>
      <c r="CS47" s="63"/>
      <c r="CT47" s="64"/>
      <c r="CU47" s="65"/>
      <c r="CV47" s="192"/>
      <c r="CW47" s="193"/>
      <c r="CX47" s="193"/>
      <c r="CY47" s="193"/>
      <c r="CZ47" s="194"/>
    </row>
    <row r="48" spans="1:104" ht="10.15" customHeight="1" x14ac:dyDescent="0.2">
      <c r="A48" s="84"/>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61" t="s">
        <v>4</v>
      </c>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Y48" s="63"/>
      <c r="BZ48" s="64"/>
      <c r="CA48" s="64"/>
      <c r="CB48" s="64"/>
      <c r="CC48" s="64"/>
      <c r="CD48" s="64"/>
      <c r="CE48" s="64"/>
      <c r="CF48" s="64"/>
      <c r="CG48" s="64"/>
      <c r="CH48" s="64"/>
      <c r="CI48" s="64"/>
      <c r="CJ48" s="64"/>
      <c r="CK48" s="64"/>
      <c r="CL48" s="64"/>
      <c r="CM48" s="64"/>
      <c r="CN48" s="64"/>
      <c r="CO48" s="64"/>
      <c r="CP48" s="66" t="s">
        <v>23</v>
      </c>
      <c r="CQ48" s="67"/>
      <c r="CR48" s="68"/>
      <c r="CS48" s="66" t="s">
        <v>24</v>
      </c>
      <c r="CT48" s="67"/>
      <c r="CU48" s="68"/>
      <c r="CV48" s="67" t="s">
        <v>21</v>
      </c>
      <c r="CW48" s="67"/>
      <c r="CX48" s="67"/>
      <c r="CY48" s="67"/>
      <c r="CZ48" s="69"/>
    </row>
    <row r="49" spans="1:104" ht="10.15" customHeight="1" x14ac:dyDescent="0.2">
      <c r="A49" s="84"/>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Y49" s="70" t="s">
        <v>13</v>
      </c>
      <c r="BZ49" s="71"/>
      <c r="CA49" s="71"/>
      <c r="CB49" s="71"/>
      <c r="CC49" s="71"/>
      <c r="CD49" s="71"/>
      <c r="CE49" s="71"/>
      <c r="CF49" s="71"/>
      <c r="CG49" s="71"/>
      <c r="CH49" s="71"/>
      <c r="CI49" s="71"/>
      <c r="CJ49" s="71"/>
      <c r="CK49" s="71"/>
      <c r="CL49" s="71"/>
      <c r="CM49" s="71"/>
      <c r="CN49" s="71"/>
      <c r="CO49" s="72"/>
      <c r="CP49" s="58" t="s">
        <v>116</v>
      </c>
      <c r="CZ49" s="73"/>
    </row>
    <row r="50" spans="1:104" ht="10.15" customHeight="1" x14ac:dyDescent="0.2">
      <c r="A50" s="84"/>
      <c r="B50" s="59"/>
      <c r="C50" s="59"/>
      <c r="D50" s="59"/>
      <c r="E50" s="59"/>
      <c r="F50" s="59"/>
      <c r="G50" s="59"/>
      <c r="H50" s="59"/>
      <c r="I50" s="59"/>
      <c r="J50" s="59"/>
      <c r="K50" s="59"/>
      <c r="L50" s="59"/>
      <c r="M50" s="59"/>
      <c r="N50" s="59"/>
      <c r="O50" s="59"/>
      <c r="P50" s="59"/>
      <c r="Q50" s="59"/>
      <c r="R50" s="59"/>
      <c r="S50" s="59" t="s">
        <v>10</v>
      </c>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Y50" s="74"/>
      <c r="CO50" s="75"/>
      <c r="CZ50" s="73"/>
    </row>
    <row r="51" spans="1:104" ht="10.15" customHeight="1" x14ac:dyDescent="0.2">
      <c r="A51" s="8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Y51" s="178" t="str">
        <f>+Projectgegevens!N45</f>
        <v>BOFAS</v>
      </c>
      <c r="BZ51" s="179"/>
      <c r="CA51" s="179"/>
      <c r="CB51" s="179"/>
      <c r="CC51" s="179"/>
      <c r="CD51" s="179"/>
      <c r="CE51" s="179"/>
      <c r="CF51" s="179"/>
      <c r="CG51" s="179"/>
      <c r="CH51" s="179"/>
      <c r="CI51" s="179"/>
      <c r="CJ51" s="179"/>
      <c r="CK51" s="179"/>
      <c r="CL51" s="179"/>
      <c r="CM51" s="179"/>
      <c r="CN51" s="179"/>
      <c r="CO51" s="180"/>
      <c r="CP51" s="185">
        <f>+Projectgegevens!AE45</f>
        <v>0</v>
      </c>
      <c r="CQ51" s="186"/>
      <c r="CR51" s="186"/>
      <c r="CS51" s="186"/>
      <c r="CT51" s="186"/>
      <c r="CU51" s="186"/>
      <c r="CV51" s="186"/>
      <c r="CW51" s="186"/>
      <c r="CX51" s="186"/>
      <c r="CY51" s="186"/>
      <c r="CZ51" s="187"/>
    </row>
    <row r="52" spans="1:104" ht="10.15" customHeight="1" x14ac:dyDescent="0.2">
      <c r="A52" s="8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183" t="s">
        <v>11</v>
      </c>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Y52" s="76"/>
      <c r="BZ52" s="77"/>
      <c r="CA52" s="77"/>
      <c r="CB52" s="77"/>
      <c r="CC52" s="77"/>
      <c r="CD52" s="77"/>
      <c r="CE52" s="77"/>
      <c r="CF52" s="77"/>
      <c r="CG52" s="77"/>
      <c r="CH52" s="77"/>
      <c r="CI52" s="77"/>
      <c r="CJ52" s="77"/>
      <c r="CK52" s="77"/>
      <c r="CL52" s="77"/>
      <c r="CM52" s="77"/>
      <c r="CN52" s="77"/>
      <c r="CO52" s="78"/>
      <c r="CP52" s="76"/>
      <c r="CQ52" s="77"/>
      <c r="CR52" s="77"/>
      <c r="CS52" s="77"/>
      <c r="CT52" s="77"/>
      <c r="CU52" s="77"/>
      <c r="CV52" s="77"/>
      <c r="CW52" s="77"/>
      <c r="CX52" s="77"/>
      <c r="CY52" s="77"/>
      <c r="CZ52" s="79"/>
    </row>
    <row r="53" spans="1:104" ht="10.15" customHeight="1" x14ac:dyDescent="0.2">
      <c r="A53" s="8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183"/>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Y53" s="70" t="s">
        <v>12</v>
      </c>
      <c r="BZ53" s="71"/>
      <c r="CA53" s="71"/>
      <c r="CB53" s="71"/>
      <c r="CC53" s="71"/>
      <c r="CD53" s="71"/>
      <c r="CE53" s="71"/>
      <c r="CF53" s="71"/>
      <c r="CG53" s="71"/>
      <c r="CH53" s="71"/>
      <c r="CI53" s="71"/>
      <c r="CJ53" s="71"/>
      <c r="CK53" s="71"/>
      <c r="CL53" s="71"/>
      <c r="CM53" s="71"/>
      <c r="CN53" s="71"/>
      <c r="CO53" s="72"/>
      <c r="CZ53" s="73"/>
    </row>
    <row r="54" spans="1:104" ht="10.15" customHeight="1" x14ac:dyDescent="0.2">
      <c r="A54" s="8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Y54" s="74"/>
      <c r="CO54" s="75"/>
      <c r="CZ54" s="73"/>
    </row>
    <row r="55" spans="1:104" ht="10.15" customHeight="1" x14ac:dyDescent="0.2">
      <c r="A55" s="8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Y55" s="178">
        <f>+Projectgegevens!N49</f>
        <v>0</v>
      </c>
      <c r="BZ55" s="179"/>
      <c r="CA55" s="179"/>
      <c r="CB55" s="179"/>
      <c r="CC55" s="179"/>
      <c r="CD55" s="179"/>
      <c r="CE55" s="179"/>
      <c r="CF55" s="179"/>
      <c r="CG55" s="179"/>
      <c r="CH55" s="179"/>
      <c r="CI55" s="179"/>
      <c r="CJ55" s="179"/>
      <c r="CK55" s="179"/>
      <c r="CL55" s="179"/>
      <c r="CM55" s="179"/>
      <c r="CN55" s="179"/>
      <c r="CO55" s="180"/>
      <c r="CZ55" s="73"/>
    </row>
    <row r="56" spans="1:104" ht="10.15" customHeight="1" x14ac:dyDescent="0.2">
      <c r="A56" s="8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Y56" s="76"/>
      <c r="BZ56" s="77"/>
      <c r="CA56" s="77"/>
      <c r="CB56" s="77"/>
      <c r="CC56" s="77"/>
      <c r="CD56" s="77"/>
      <c r="CE56" s="77"/>
      <c r="CF56" s="77"/>
      <c r="CG56" s="77"/>
      <c r="CH56" s="77"/>
      <c r="CI56" s="77"/>
      <c r="CJ56" s="77"/>
      <c r="CK56" s="77"/>
      <c r="CL56" s="77"/>
      <c r="CM56" s="77"/>
      <c r="CN56" s="77"/>
      <c r="CO56" s="78"/>
      <c r="CZ56" s="73"/>
    </row>
    <row r="57" spans="1:104" ht="10.15" customHeight="1" x14ac:dyDescent="0.2">
      <c r="A57" s="84"/>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61" t="s">
        <v>11</v>
      </c>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Y57" s="70" t="s">
        <v>14</v>
      </c>
      <c r="BZ57" s="71"/>
      <c r="CA57" s="71"/>
      <c r="CB57" s="71"/>
      <c r="CC57" s="71"/>
      <c r="CD57" s="71"/>
      <c r="CE57" s="71"/>
      <c r="CF57" s="71"/>
      <c r="CG57" s="71"/>
      <c r="CH57" s="71"/>
      <c r="CI57" s="71"/>
      <c r="CJ57" s="71"/>
      <c r="CK57" s="71"/>
      <c r="CL57" s="71"/>
      <c r="CM57" s="71"/>
      <c r="CN57" s="71"/>
      <c r="CO57" s="72"/>
      <c r="CZ57" s="73"/>
    </row>
    <row r="58" spans="1:104" ht="10.15" customHeight="1" x14ac:dyDescent="0.2">
      <c r="A58" s="84"/>
      <c r="B58" s="59" t="s">
        <v>146</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Y58" s="196" t="s">
        <v>280</v>
      </c>
      <c r="BZ58" s="197"/>
      <c r="CA58" s="197"/>
      <c r="CB58" s="197"/>
      <c r="CC58" s="197"/>
      <c r="CD58" s="197"/>
      <c r="CE58" s="197"/>
      <c r="CF58" s="197"/>
      <c r="CG58" s="197"/>
      <c r="CH58" s="197"/>
      <c r="CI58" s="197"/>
      <c r="CJ58" s="197"/>
      <c r="CK58" s="197"/>
      <c r="CL58" s="197"/>
      <c r="CM58" s="197"/>
      <c r="CN58" s="197"/>
      <c r="CO58" s="198"/>
      <c r="CZ58" s="73"/>
    </row>
    <row r="59" spans="1:104" ht="10.15" customHeight="1" x14ac:dyDescent="0.2">
      <c r="A59" s="84"/>
      <c r="B59" s="59" t="s">
        <v>145</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Y59" s="199"/>
      <c r="BZ59" s="197"/>
      <c r="CA59" s="197"/>
      <c r="CB59" s="197"/>
      <c r="CC59" s="197"/>
      <c r="CD59" s="197"/>
      <c r="CE59" s="197"/>
      <c r="CF59" s="197"/>
      <c r="CG59" s="197"/>
      <c r="CH59" s="197"/>
      <c r="CI59" s="197"/>
      <c r="CJ59" s="197"/>
      <c r="CK59" s="197"/>
      <c r="CL59" s="197"/>
      <c r="CM59" s="197"/>
      <c r="CN59" s="197"/>
      <c r="CO59" s="198"/>
      <c r="CZ59" s="73"/>
    </row>
    <row r="60" spans="1:104" ht="10.15" customHeight="1" x14ac:dyDescent="0.2">
      <c r="A60" s="84"/>
      <c r="B60" s="59" t="s">
        <v>260</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Y60" s="200"/>
      <c r="BZ60" s="201"/>
      <c r="CA60" s="201"/>
      <c r="CB60" s="201"/>
      <c r="CC60" s="201"/>
      <c r="CD60" s="201"/>
      <c r="CE60" s="201"/>
      <c r="CF60" s="201"/>
      <c r="CG60" s="201"/>
      <c r="CH60" s="201"/>
      <c r="CI60" s="201"/>
      <c r="CJ60" s="201"/>
      <c r="CK60" s="201"/>
      <c r="CL60" s="201"/>
      <c r="CM60" s="201"/>
      <c r="CN60" s="201"/>
      <c r="CO60" s="202"/>
      <c r="CZ60" s="73"/>
    </row>
    <row r="61" spans="1:104" ht="10.15" customHeight="1" x14ac:dyDescent="0.2">
      <c r="A61" s="84"/>
      <c r="B61" s="59" t="s">
        <v>261</v>
      </c>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Y61" s="189" t="s">
        <v>15</v>
      </c>
      <c r="BZ61" s="190"/>
      <c r="CA61" s="190"/>
      <c r="CB61" s="191"/>
      <c r="CC61" s="189" t="s">
        <v>16</v>
      </c>
      <c r="CD61" s="190"/>
      <c r="CE61" s="190"/>
      <c r="CF61" s="191"/>
      <c r="CG61" s="189" t="s">
        <v>17</v>
      </c>
      <c r="CH61" s="190"/>
      <c r="CI61" s="190"/>
      <c r="CJ61" s="190"/>
      <c r="CK61" s="191"/>
      <c r="CL61" s="189" t="s">
        <v>18</v>
      </c>
      <c r="CM61" s="190"/>
      <c r="CN61" s="190"/>
      <c r="CO61" s="191"/>
      <c r="CP61" s="189" t="s">
        <v>19</v>
      </c>
      <c r="CQ61" s="190"/>
      <c r="CR61" s="190"/>
      <c r="CS61" s="190"/>
      <c r="CT61" s="191"/>
      <c r="CU61" s="189" t="s">
        <v>20</v>
      </c>
      <c r="CV61" s="190"/>
      <c r="CW61" s="190"/>
      <c r="CX61" s="190"/>
      <c r="CY61" s="190"/>
      <c r="CZ61" s="195"/>
    </row>
    <row r="62" spans="1:104" ht="10.15" customHeight="1" thickBot="1" x14ac:dyDescent="0.25">
      <c r="A62" s="89"/>
      <c r="B62" s="62" t="s">
        <v>234</v>
      </c>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90"/>
      <c r="BY62" s="203"/>
      <c r="BZ62" s="204"/>
      <c r="CA62" s="204"/>
      <c r="CB62" s="205"/>
      <c r="CC62" s="203" t="s">
        <v>22</v>
      </c>
      <c r="CD62" s="204"/>
      <c r="CE62" s="204"/>
      <c r="CF62" s="204"/>
      <c r="CG62" s="203"/>
      <c r="CH62" s="204"/>
      <c r="CI62" s="204"/>
      <c r="CJ62" s="204"/>
      <c r="CK62" s="205"/>
      <c r="CL62" s="203"/>
      <c r="CM62" s="204"/>
      <c r="CN62" s="204"/>
      <c r="CO62" s="205"/>
      <c r="CP62" s="203">
        <f>+Projectgegevens!AE56</f>
        <v>0</v>
      </c>
      <c r="CQ62" s="204"/>
      <c r="CR62" s="204"/>
      <c r="CS62" s="204"/>
      <c r="CT62" s="205"/>
      <c r="CU62" s="203" t="s">
        <v>128</v>
      </c>
      <c r="CV62" s="204"/>
      <c r="CW62" s="204"/>
      <c r="CX62" s="204"/>
      <c r="CY62" s="204"/>
      <c r="CZ62" s="206"/>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sheetData>
  <mergeCells count="23">
    <mergeCell ref="CU62:CZ62"/>
    <mergeCell ref="BF8:BF10"/>
    <mergeCell ref="CL61:CO61"/>
    <mergeCell ref="CP61:CT61"/>
    <mergeCell ref="CF32:CH32"/>
    <mergeCell ref="CL27:CO27"/>
    <mergeCell ref="BY61:CB61"/>
    <mergeCell ref="CC61:CF61"/>
    <mergeCell ref="CG61:CK61"/>
    <mergeCell ref="BY55:CO55"/>
    <mergeCell ref="BY58:CO60"/>
    <mergeCell ref="BY62:CB62"/>
    <mergeCell ref="CC62:CF62"/>
    <mergeCell ref="CG62:CK62"/>
    <mergeCell ref="CL62:CO62"/>
    <mergeCell ref="CP62:CT62"/>
    <mergeCell ref="CU61:CZ61"/>
    <mergeCell ref="CV47:CZ47"/>
    <mergeCell ref="G23:G25"/>
    <mergeCell ref="CF31:CH31"/>
    <mergeCell ref="BY51:CO51"/>
    <mergeCell ref="CP51:CZ51"/>
    <mergeCell ref="AI52:AI53"/>
  </mergeCells>
  <phoneticPr fontId="1" type="noConversion"/>
  <dataValidations count="1">
    <dataValidation type="list" allowBlank="1" showInputMessage="1" showErrorMessage="1" sqref="CL27:CO27" xr:uid="{00000000-0002-0000-0500-000000000000}">
      <formula1>$DQ$4:$DQ$12</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oddHeader>&amp;C&amp;"Trebuchet MS,Standaard"&amp;F</oddHeader>
    <oddFooter>&amp;L&amp;"Trebuchet MS,Standaard"Printdatum:&amp;D&amp;R&amp;"Trebuchet MS,Standaard"&amp;P/&amp;N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I90"/>
  <sheetViews>
    <sheetView showZeros="0" topLeftCell="A7" zoomScale="115" zoomScaleNormal="115" zoomScaleSheetLayoutView="75" workbookViewId="0">
      <selection activeCell="CL15" sqref="CL15:CN15"/>
    </sheetView>
  </sheetViews>
  <sheetFormatPr defaultColWidth="0" defaultRowHeight="13.5" x14ac:dyDescent="0.2"/>
  <cols>
    <col min="1" max="109" width="1.7109375" style="58" customWidth="1"/>
    <col min="110" max="16384" width="3.7109375" style="58" hidden="1"/>
  </cols>
  <sheetData>
    <row r="1" spans="1:113" x14ac:dyDescent="0.2">
      <c r="A1" s="80"/>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91"/>
    </row>
    <row r="2" spans="1:113" x14ac:dyDescent="0.2">
      <c r="A2" s="84"/>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92"/>
    </row>
    <row r="3" spans="1:113" x14ac:dyDescent="0.2">
      <c r="A3" s="84"/>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92"/>
    </row>
    <row r="4" spans="1:113" ht="10.15" customHeight="1" x14ac:dyDescent="0.2">
      <c r="A4" s="8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92"/>
      <c r="DH4" s="58" t="s">
        <v>95</v>
      </c>
    </row>
    <row r="5" spans="1:113" ht="10.15" customHeight="1" x14ac:dyDescent="0.2">
      <c r="A5" s="84"/>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92"/>
      <c r="DH5" s="58">
        <v>110</v>
      </c>
      <c r="DI5" s="58" t="s">
        <v>102</v>
      </c>
    </row>
    <row r="6" spans="1:113" ht="10.15" customHeight="1" x14ac:dyDescent="0.2">
      <c r="A6" s="84"/>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61"/>
      <c r="AF6" s="61" t="s">
        <v>250</v>
      </c>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92"/>
      <c r="DH6" s="58">
        <v>160</v>
      </c>
      <c r="DI6" s="58" t="s">
        <v>102</v>
      </c>
    </row>
    <row r="7" spans="1:113" ht="10.15" customHeight="1" x14ac:dyDescent="0.2">
      <c r="A7" s="8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t="s">
        <v>8</v>
      </c>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Y7" s="58" t="s">
        <v>25</v>
      </c>
      <c r="CZ7" s="73"/>
      <c r="DH7" s="58">
        <v>210</v>
      </c>
      <c r="DI7" s="58" t="s">
        <v>102</v>
      </c>
    </row>
    <row r="8" spans="1:113" ht="10.15" customHeight="1" x14ac:dyDescent="0.2">
      <c r="A8" s="84"/>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177" t="s">
        <v>103</v>
      </c>
      <c r="BA8" s="59"/>
      <c r="BB8" s="59"/>
      <c r="BC8" s="59"/>
      <c r="BD8" s="59"/>
      <c r="BE8" s="59"/>
      <c r="BF8" s="59"/>
      <c r="BG8" s="59"/>
      <c r="BH8" s="59"/>
      <c r="BI8" s="59"/>
      <c r="BJ8" s="59"/>
      <c r="BK8" s="59"/>
      <c r="BL8" s="59"/>
      <c r="BM8" s="59"/>
      <c r="BN8" s="59"/>
      <c r="BO8" s="59"/>
      <c r="BP8" s="59"/>
      <c r="BQ8" s="59"/>
      <c r="BR8" s="59"/>
      <c r="BS8" s="59"/>
      <c r="BT8" s="59"/>
      <c r="BU8" s="59"/>
      <c r="BV8" s="59"/>
      <c r="BW8" s="59"/>
      <c r="CD8" s="58" t="s">
        <v>84</v>
      </c>
      <c r="CZ8" s="73"/>
      <c r="DH8" s="58">
        <v>240</v>
      </c>
      <c r="DI8" s="58" t="s">
        <v>102</v>
      </c>
    </row>
    <row r="9" spans="1:113" ht="10.15" customHeight="1" x14ac:dyDescent="0.2">
      <c r="A9" s="84"/>
      <c r="B9" s="59"/>
      <c r="C9" s="59"/>
      <c r="D9" s="59"/>
      <c r="E9" s="59"/>
      <c r="F9" s="59"/>
      <c r="G9" s="59"/>
      <c r="H9" s="59"/>
      <c r="I9" s="59"/>
      <c r="J9" s="59"/>
      <c r="K9" s="59"/>
      <c r="L9" s="59"/>
      <c r="M9" s="59"/>
      <c r="N9" s="59"/>
      <c r="O9" s="59"/>
      <c r="P9" s="59"/>
      <c r="Q9" s="59"/>
      <c r="R9" s="59"/>
      <c r="S9" s="59"/>
      <c r="T9" s="59"/>
      <c r="U9" s="59"/>
      <c r="V9" s="59"/>
      <c r="W9" s="59"/>
      <c r="X9" s="59"/>
      <c r="Y9" s="183" t="s">
        <v>36</v>
      </c>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177"/>
      <c r="BA9" s="59"/>
      <c r="BB9" s="59"/>
      <c r="BC9" s="59"/>
      <c r="BD9" s="59"/>
      <c r="BE9" s="59"/>
      <c r="BF9" s="59"/>
      <c r="BG9" s="59"/>
      <c r="BH9" s="59"/>
      <c r="BI9" s="59"/>
      <c r="BJ9" s="59"/>
      <c r="BK9" s="59"/>
      <c r="BL9" s="59"/>
      <c r="BM9" s="59"/>
      <c r="BN9" s="59"/>
      <c r="BO9" s="59"/>
      <c r="BP9" s="59"/>
      <c r="BQ9" s="59"/>
      <c r="BR9" s="59"/>
      <c r="BS9" s="59"/>
      <c r="BT9" s="59"/>
      <c r="BU9" s="59"/>
      <c r="BV9" s="59"/>
      <c r="BW9" s="59"/>
      <c r="CD9" s="58" t="s">
        <v>28</v>
      </c>
      <c r="CZ9" s="73"/>
      <c r="DH9" s="58">
        <v>280</v>
      </c>
      <c r="DI9" s="58" t="s">
        <v>102</v>
      </c>
    </row>
    <row r="10" spans="1:113" ht="10.15" customHeight="1" x14ac:dyDescent="0.2">
      <c r="A10" s="84"/>
      <c r="B10" s="59"/>
      <c r="C10" s="59"/>
      <c r="D10" s="59"/>
      <c r="E10" s="59"/>
      <c r="F10" s="59"/>
      <c r="G10" s="59"/>
      <c r="H10" s="59"/>
      <c r="I10" s="59"/>
      <c r="J10" s="59"/>
      <c r="K10" s="59"/>
      <c r="L10" s="59"/>
      <c r="M10" s="59"/>
      <c r="N10" s="59"/>
      <c r="O10" s="59"/>
      <c r="P10" s="59"/>
      <c r="Q10" s="59"/>
      <c r="R10" s="59"/>
      <c r="S10" s="59"/>
      <c r="T10" s="59"/>
      <c r="U10" s="59"/>
      <c r="V10" s="59"/>
      <c r="W10" s="59"/>
      <c r="X10" s="59"/>
      <c r="Y10" s="183"/>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177"/>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CD10" s="58" t="s">
        <v>37</v>
      </c>
      <c r="CZ10" s="73"/>
      <c r="DH10" s="58">
        <v>320</v>
      </c>
      <c r="DI10" s="58" t="s">
        <v>102</v>
      </c>
    </row>
    <row r="11" spans="1:113" ht="10.15" customHeight="1" x14ac:dyDescent="0.2">
      <c r="A11" s="84"/>
      <c r="B11" s="59"/>
      <c r="C11" s="59"/>
      <c r="D11" s="59"/>
      <c r="E11" s="59"/>
      <c r="F11" s="59"/>
      <c r="G11" s="188" t="str">
        <f>"naar GWZI - "&amp;CL15&amp;" mm"</f>
        <v>naar GWZI -  mm</v>
      </c>
      <c r="H11" s="188"/>
      <c r="I11" s="188"/>
      <c r="J11" s="188"/>
      <c r="K11" s="188"/>
      <c r="L11" s="188"/>
      <c r="M11" s="188"/>
      <c r="N11" s="188"/>
      <c r="O11" s="188"/>
      <c r="P11" s="188"/>
      <c r="Q11" s="59"/>
      <c r="R11" s="59"/>
      <c r="S11" s="59"/>
      <c r="T11" s="59"/>
      <c r="U11" s="59"/>
      <c r="V11" s="59"/>
      <c r="W11" s="59"/>
      <c r="X11" s="59"/>
      <c r="Y11" s="183"/>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177"/>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CD11" s="58" t="s">
        <v>113</v>
      </c>
      <c r="CZ11" s="73"/>
    </row>
    <row r="12" spans="1:113" ht="10.15" customHeight="1" x14ac:dyDescent="0.2">
      <c r="A12" s="84"/>
      <c r="B12" s="59"/>
      <c r="C12" s="59"/>
      <c r="D12" s="59"/>
      <c r="E12" s="59"/>
      <c r="F12" s="59"/>
      <c r="G12" s="188"/>
      <c r="H12" s="188"/>
      <c r="I12" s="188"/>
      <c r="J12" s="188"/>
      <c r="K12" s="188"/>
      <c r="L12" s="188"/>
      <c r="M12" s="188"/>
      <c r="N12" s="188"/>
      <c r="O12" s="188"/>
      <c r="P12" s="188"/>
      <c r="Q12" s="59"/>
      <c r="R12" s="59"/>
      <c r="S12" s="59"/>
      <c r="T12" s="59"/>
      <c r="U12" s="59"/>
      <c r="V12" s="59"/>
      <c r="W12" s="59"/>
      <c r="X12" s="59"/>
      <c r="Y12" s="183"/>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Y12" s="58" t="s">
        <v>9</v>
      </c>
      <c r="CA12" s="58" t="s">
        <v>34</v>
      </c>
      <c r="CZ12" s="73"/>
      <c r="DH12" s="58" t="s">
        <v>92</v>
      </c>
    </row>
    <row r="13" spans="1:113" ht="10.15" customHeight="1" x14ac:dyDescent="0.2">
      <c r="A13" s="84"/>
      <c r="B13" s="59"/>
      <c r="C13" s="59"/>
      <c r="D13" s="59"/>
      <c r="E13" s="188" t="str">
        <f>"naar vacuumblower - "&amp;CL16&amp;" mm"</f>
        <v>naar vacuumblower -  mm</v>
      </c>
      <c r="F13" s="188"/>
      <c r="G13" s="188"/>
      <c r="H13" s="188"/>
      <c r="I13" s="188"/>
      <c r="J13" s="188"/>
      <c r="K13" s="188"/>
      <c r="L13" s="188"/>
      <c r="M13" s="188"/>
      <c r="N13" s="188"/>
      <c r="O13" s="188"/>
      <c r="P13" s="188"/>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Y13" s="58" t="s">
        <v>29</v>
      </c>
      <c r="CA13" s="58" t="s">
        <v>77</v>
      </c>
      <c r="CZ13" s="73"/>
      <c r="DH13" s="58">
        <v>1</v>
      </c>
      <c r="DI13" s="58" t="s">
        <v>102</v>
      </c>
    </row>
    <row r="14" spans="1:113" ht="10.15" customHeight="1" x14ac:dyDescent="0.2">
      <c r="A14" s="84"/>
      <c r="B14" s="59"/>
      <c r="C14" s="59"/>
      <c r="D14" s="59"/>
      <c r="E14" s="188"/>
      <c r="F14" s="188"/>
      <c r="G14" s="188"/>
      <c r="H14" s="188"/>
      <c r="I14" s="188"/>
      <c r="J14" s="188"/>
      <c r="K14" s="188"/>
      <c r="L14" s="188"/>
      <c r="M14" s="188"/>
      <c r="N14" s="188"/>
      <c r="O14" s="188"/>
      <c r="P14" s="188"/>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Y14" s="58" t="s">
        <v>30</v>
      </c>
      <c r="CA14" s="58" t="s">
        <v>195</v>
      </c>
      <c r="CZ14" s="73"/>
      <c r="DH14" s="58">
        <v>2</v>
      </c>
      <c r="DI14" s="58" t="s">
        <v>102</v>
      </c>
    </row>
    <row r="15" spans="1:113" ht="10.15" customHeight="1" x14ac:dyDescent="0.2">
      <c r="A15" s="8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Y15" s="58" t="s">
        <v>31</v>
      </c>
      <c r="CA15" s="58" t="s">
        <v>120</v>
      </c>
      <c r="CL15" s="181"/>
      <c r="CM15" s="181"/>
      <c r="CN15" s="181"/>
      <c r="CO15" s="58" t="s">
        <v>96</v>
      </c>
      <c r="CZ15" s="73"/>
      <c r="DH15" s="58">
        <v>3</v>
      </c>
      <c r="DI15" s="58" t="s">
        <v>102</v>
      </c>
    </row>
    <row r="16" spans="1:113" ht="10.15" customHeight="1" x14ac:dyDescent="0.2">
      <c r="A16" s="8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Y16" s="58" t="s">
        <v>32</v>
      </c>
      <c r="CA16" s="58" t="s">
        <v>119</v>
      </c>
      <c r="CL16" s="181"/>
      <c r="CM16" s="181"/>
      <c r="CN16" s="181"/>
      <c r="CO16" s="58" t="s">
        <v>96</v>
      </c>
      <c r="CZ16" s="73"/>
      <c r="DH16" s="58" t="s">
        <v>297</v>
      </c>
      <c r="DI16" s="58" t="s">
        <v>102</v>
      </c>
    </row>
    <row r="17" spans="1:113" ht="10.15" customHeight="1" x14ac:dyDescent="0.2">
      <c r="A17" s="84"/>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Y17" s="58" t="s">
        <v>83</v>
      </c>
      <c r="CA17" s="58" t="s">
        <v>38</v>
      </c>
      <c r="CZ17" s="73"/>
      <c r="DH17" s="58">
        <v>6</v>
      </c>
      <c r="DI17" s="58" t="s">
        <v>102</v>
      </c>
    </row>
    <row r="18" spans="1:113" ht="10.15" customHeight="1" x14ac:dyDescent="0.2">
      <c r="A18" s="8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Y18" s="58" t="s">
        <v>86</v>
      </c>
      <c r="CA18" s="58" t="s">
        <v>89</v>
      </c>
      <c r="CZ18" s="73"/>
      <c r="DH18" s="58">
        <v>8</v>
      </c>
      <c r="DI18" s="58" t="s">
        <v>102</v>
      </c>
    </row>
    <row r="19" spans="1:113" ht="10.15" customHeight="1" x14ac:dyDescent="0.2">
      <c r="A19" s="84"/>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CB19" s="58" t="s">
        <v>90</v>
      </c>
      <c r="CI19" s="181"/>
      <c r="CJ19" s="181"/>
      <c r="CK19" s="181"/>
      <c r="CL19" s="58" t="s">
        <v>96</v>
      </c>
      <c r="CZ19" s="73"/>
      <c r="DH19" s="58" t="s">
        <v>93</v>
      </c>
    </row>
    <row r="20" spans="1:113" ht="10.15" customHeight="1" x14ac:dyDescent="0.2">
      <c r="A20" s="84"/>
      <c r="B20" s="59"/>
      <c r="C20" s="59"/>
      <c r="D20" s="59"/>
      <c r="E20" s="59"/>
      <c r="F20" s="59"/>
      <c r="G20" s="59"/>
      <c r="H20" s="59"/>
      <c r="I20" s="59"/>
      <c r="J20" s="59"/>
      <c r="K20" s="59"/>
      <c r="L20" s="59"/>
      <c r="M20" s="59"/>
      <c r="N20" s="59"/>
      <c r="O20" s="59"/>
      <c r="P20" s="59"/>
      <c r="Q20" s="59"/>
      <c r="R20" s="59"/>
      <c r="S20" s="59"/>
      <c r="T20" s="59"/>
      <c r="U20" s="59"/>
      <c r="V20" s="59"/>
      <c r="W20" s="59"/>
      <c r="X20" s="59"/>
      <c r="Y20" s="183" t="s">
        <v>88</v>
      </c>
      <c r="Z20" s="59"/>
      <c r="AA20" s="59"/>
      <c r="AB20" s="59"/>
      <c r="AC20" s="59"/>
      <c r="AD20" s="59"/>
      <c r="AE20" s="59"/>
      <c r="AF20" s="59"/>
      <c r="AG20" s="59"/>
      <c r="AH20" s="61"/>
      <c r="AI20" s="61"/>
      <c r="AJ20" s="61"/>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CB20" s="58" t="s">
        <v>91</v>
      </c>
      <c r="CI20" s="181"/>
      <c r="CJ20" s="181"/>
      <c r="CK20" s="181"/>
      <c r="CL20" s="58" t="s">
        <v>102</v>
      </c>
      <c r="CZ20" s="73"/>
      <c r="DH20" s="58">
        <v>1</v>
      </c>
      <c r="DI20" s="58" t="s">
        <v>102</v>
      </c>
    </row>
    <row r="21" spans="1:113" ht="10.15" customHeight="1" x14ac:dyDescent="0.2">
      <c r="A21" s="84"/>
      <c r="B21" s="59"/>
      <c r="C21" s="59"/>
      <c r="D21" s="59"/>
      <c r="E21" s="59"/>
      <c r="F21" s="59"/>
      <c r="G21" s="59"/>
      <c r="H21" s="59"/>
      <c r="I21" s="59"/>
      <c r="J21" s="59"/>
      <c r="K21" s="59"/>
      <c r="L21" s="59"/>
      <c r="M21" s="59"/>
      <c r="N21" s="59"/>
      <c r="O21" s="59"/>
      <c r="P21" s="59"/>
      <c r="Q21" s="59"/>
      <c r="R21" s="59"/>
      <c r="S21" s="59"/>
      <c r="T21" s="59"/>
      <c r="U21" s="59"/>
      <c r="V21" s="59"/>
      <c r="W21" s="59"/>
      <c r="X21" s="59"/>
      <c r="Y21" s="216"/>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Y21" s="58" t="s">
        <v>94</v>
      </c>
      <c r="CA21" s="58" t="s">
        <v>153</v>
      </c>
      <c r="CZ21" s="73"/>
      <c r="DH21" s="58">
        <v>2</v>
      </c>
      <c r="DI21" s="58" t="s">
        <v>102</v>
      </c>
    </row>
    <row r="22" spans="1:113" ht="10.15" customHeight="1" x14ac:dyDescent="0.2">
      <c r="A22" s="84"/>
      <c r="B22" s="59"/>
      <c r="C22" s="59"/>
      <c r="D22" s="59"/>
      <c r="E22" s="59"/>
      <c r="F22" s="59"/>
      <c r="G22" s="59"/>
      <c r="H22" s="59"/>
      <c r="I22" s="59"/>
      <c r="J22" s="59"/>
      <c r="K22" s="59"/>
      <c r="L22" s="59"/>
      <c r="M22" s="59"/>
      <c r="N22" s="59"/>
      <c r="O22" s="59"/>
      <c r="P22" s="59"/>
      <c r="Q22" s="59"/>
      <c r="R22" s="59"/>
      <c r="S22" s="59"/>
      <c r="T22" s="59"/>
      <c r="U22" s="59"/>
      <c r="V22" s="59"/>
      <c r="W22" s="59"/>
      <c r="X22" s="59"/>
      <c r="Y22" s="216"/>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Y22" s="58" t="s">
        <v>111</v>
      </c>
      <c r="CA22" s="58" t="s">
        <v>93</v>
      </c>
      <c r="CZ22" s="73"/>
      <c r="DH22" s="58">
        <v>3</v>
      </c>
      <c r="DI22" s="58" t="s">
        <v>102</v>
      </c>
    </row>
    <row r="23" spans="1:113" ht="10.15" customHeight="1" x14ac:dyDescent="0.2">
      <c r="A23" s="84"/>
      <c r="B23" s="59"/>
      <c r="C23" s="59"/>
      <c r="D23" s="59"/>
      <c r="E23" s="59"/>
      <c r="F23" s="59"/>
      <c r="G23" s="59"/>
      <c r="H23" s="59"/>
      <c r="I23" s="59"/>
      <c r="J23" s="59"/>
      <c r="K23" s="59"/>
      <c r="L23" s="59"/>
      <c r="M23" s="59"/>
      <c r="N23" s="59"/>
      <c r="O23" s="59"/>
      <c r="P23" s="59"/>
      <c r="Q23" s="59"/>
      <c r="R23" s="59"/>
      <c r="S23" s="59"/>
      <c r="T23" s="59"/>
      <c r="U23" s="59"/>
      <c r="V23" s="59"/>
      <c r="W23" s="59"/>
      <c r="X23" s="59"/>
      <c r="Y23" s="216"/>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CB23" s="58" t="s">
        <v>97</v>
      </c>
      <c r="CI23" s="181"/>
      <c r="CJ23" s="181"/>
      <c r="CK23" s="181"/>
      <c r="CL23" s="58" t="s">
        <v>101</v>
      </c>
      <c r="CZ23" s="73"/>
      <c r="DH23" s="58" t="s">
        <v>297</v>
      </c>
      <c r="DI23" s="58" t="s">
        <v>102</v>
      </c>
    </row>
    <row r="24" spans="1:113" ht="10.15" customHeight="1" x14ac:dyDescent="0.2">
      <c r="A24" s="84"/>
      <c r="B24" s="59"/>
      <c r="C24" s="59"/>
      <c r="D24" s="59"/>
      <c r="E24" s="59"/>
      <c r="F24" s="59"/>
      <c r="G24" s="59"/>
      <c r="H24" s="59"/>
      <c r="I24" s="59"/>
      <c r="J24" s="59"/>
      <c r="K24" s="59"/>
      <c r="L24" s="59"/>
      <c r="M24" s="59"/>
      <c r="N24" s="59"/>
      <c r="O24" s="59"/>
      <c r="P24" s="59"/>
      <c r="Q24" s="59"/>
      <c r="R24" s="59"/>
      <c r="S24" s="59"/>
      <c r="T24" s="59"/>
      <c r="U24" s="59"/>
      <c r="V24" s="59"/>
      <c r="W24" s="59"/>
      <c r="X24" s="59"/>
      <c r="Y24" s="216"/>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CB24" s="58" t="s">
        <v>98</v>
      </c>
      <c r="CI24" s="181"/>
      <c r="CJ24" s="181"/>
      <c r="CK24" s="181"/>
      <c r="CL24" s="58" t="s">
        <v>100</v>
      </c>
      <c r="CZ24" s="73"/>
      <c r="DH24" s="58">
        <v>6</v>
      </c>
      <c r="DI24" s="58" t="s">
        <v>102</v>
      </c>
    </row>
    <row r="25" spans="1:113" ht="10.15" customHeight="1" x14ac:dyDescent="0.2">
      <c r="A25" s="84"/>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Y25" s="58" t="s">
        <v>117</v>
      </c>
      <c r="CA25" s="58" t="s">
        <v>253</v>
      </c>
      <c r="CZ25" s="73"/>
      <c r="DH25" s="58">
        <v>8</v>
      </c>
      <c r="DI25" s="58" t="s">
        <v>102</v>
      </c>
    </row>
    <row r="26" spans="1:113" ht="10.15" customHeight="1" x14ac:dyDescent="0.2">
      <c r="A26" s="84"/>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CZ26" s="73"/>
    </row>
    <row r="27" spans="1:113" ht="10.15" customHeight="1" x14ac:dyDescent="0.2">
      <c r="A27" s="84"/>
      <c r="B27" s="59"/>
      <c r="C27" s="59"/>
      <c r="D27" s="59"/>
      <c r="E27" s="59"/>
      <c r="F27" s="59"/>
      <c r="G27" s="59"/>
      <c r="H27" s="59"/>
      <c r="I27" s="59"/>
      <c r="J27" s="59"/>
      <c r="K27" s="59"/>
      <c r="L27" s="59"/>
      <c r="M27" s="59"/>
      <c r="N27" s="59"/>
      <c r="O27" s="59"/>
      <c r="P27" s="59"/>
      <c r="Q27" s="59"/>
      <c r="R27" s="59"/>
      <c r="S27" s="59"/>
      <c r="T27" s="59"/>
      <c r="U27" s="59"/>
      <c r="V27" s="59"/>
      <c r="W27" s="177" t="str">
        <f>IF(CI20=0,"boordiepte",CI20*1000)</f>
        <v>boordiepte</v>
      </c>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Y27" s="58" t="s">
        <v>156</v>
      </c>
      <c r="CZ27" s="73"/>
      <c r="DH27" s="58" t="s">
        <v>104</v>
      </c>
      <c r="DI27" s="58" t="s">
        <v>105</v>
      </c>
    </row>
    <row r="28" spans="1:113" ht="10.15" customHeight="1" x14ac:dyDescent="0.2">
      <c r="A28" s="84"/>
      <c r="B28" s="59"/>
      <c r="C28" s="59"/>
      <c r="D28" s="59"/>
      <c r="E28" s="59"/>
      <c r="F28" s="59"/>
      <c r="G28" s="59"/>
      <c r="H28" s="59"/>
      <c r="I28" s="59"/>
      <c r="J28" s="59"/>
      <c r="K28" s="59"/>
      <c r="L28" s="59"/>
      <c r="M28" s="59"/>
      <c r="N28" s="59"/>
      <c r="O28" s="59"/>
      <c r="P28" s="59"/>
      <c r="Q28" s="59"/>
      <c r="R28" s="59"/>
      <c r="S28" s="59"/>
      <c r="T28" s="59"/>
      <c r="U28" s="59"/>
      <c r="V28" s="59"/>
      <c r="W28" s="177"/>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CZ28" s="73"/>
      <c r="DH28" s="58" t="s">
        <v>37</v>
      </c>
      <c r="DI28" s="58" t="s">
        <v>105</v>
      </c>
    </row>
    <row r="29" spans="1:113" ht="10.15" customHeight="1" x14ac:dyDescent="0.2">
      <c r="A29" s="84"/>
      <c r="B29" s="59"/>
      <c r="C29" s="59"/>
      <c r="D29" s="59"/>
      <c r="E29" s="59"/>
      <c r="F29" s="59"/>
      <c r="G29" s="59"/>
      <c r="H29" s="59"/>
      <c r="I29" s="59"/>
      <c r="J29" s="59"/>
      <c r="K29" s="59"/>
      <c r="L29" s="59"/>
      <c r="M29" s="59"/>
      <c r="N29" s="59"/>
      <c r="O29" s="59"/>
      <c r="P29" s="59"/>
      <c r="Q29" s="59"/>
      <c r="R29" s="59"/>
      <c r="S29" s="59"/>
      <c r="T29" s="59"/>
      <c r="U29" s="59"/>
      <c r="V29" s="59"/>
      <c r="W29" s="177"/>
      <c r="X29" s="59"/>
      <c r="Y29" s="85"/>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CZ29" s="73"/>
    </row>
    <row r="30" spans="1:113" ht="10.15" customHeight="1" x14ac:dyDescent="0.2">
      <c r="A30" s="84"/>
      <c r="B30" s="59"/>
      <c r="C30" s="59"/>
      <c r="D30" s="59"/>
      <c r="E30" s="59"/>
      <c r="F30" s="59"/>
      <c r="G30" s="59"/>
      <c r="H30" s="59"/>
      <c r="I30" s="59"/>
      <c r="J30" s="59"/>
      <c r="K30" s="59"/>
      <c r="L30" s="59"/>
      <c r="M30" s="59"/>
      <c r="N30" s="59"/>
      <c r="O30" s="59"/>
      <c r="P30" s="59"/>
      <c r="Q30" s="59"/>
      <c r="R30" s="59"/>
      <c r="S30" s="59"/>
      <c r="T30" s="59"/>
      <c r="U30" s="59"/>
      <c r="V30" s="59"/>
      <c r="W30" s="177"/>
      <c r="X30" s="59"/>
      <c r="Y30" s="85"/>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CZ30" s="73"/>
      <c r="DH30" s="58" t="s">
        <v>39</v>
      </c>
    </row>
    <row r="31" spans="1:113" ht="10.15" customHeight="1" x14ac:dyDescent="0.2">
      <c r="A31" s="84"/>
      <c r="B31" s="59"/>
      <c r="C31" s="59"/>
      <c r="D31" s="59"/>
      <c r="E31" s="59"/>
      <c r="F31" s="59"/>
      <c r="G31" s="59"/>
      <c r="H31" s="59"/>
      <c r="I31" s="59"/>
      <c r="J31" s="59"/>
      <c r="K31" s="59"/>
      <c r="L31" s="59"/>
      <c r="M31" s="59"/>
      <c r="N31" s="59"/>
      <c r="O31" s="59"/>
      <c r="P31" s="59"/>
      <c r="Q31" s="59"/>
      <c r="R31" s="59"/>
      <c r="S31" s="59"/>
      <c r="T31" s="59"/>
      <c r="U31" s="59"/>
      <c r="V31" s="59"/>
      <c r="W31" s="177"/>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CZ31" s="73"/>
      <c r="DH31" s="58">
        <v>20</v>
      </c>
      <c r="DI31" s="58" t="s">
        <v>96</v>
      </c>
    </row>
    <row r="32" spans="1:113" ht="10.15" customHeight="1" x14ac:dyDescent="0.2">
      <c r="A32" s="84"/>
      <c r="B32" s="59"/>
      <c r="C32" s="59"/>
      <c r="D32" s="59"/>
      <c r="E32" s="59"/>
      <c r="F32" s="59"/>
      <c r="G32" s="59"/>
      <c r="H32" s="59"/>
      <c r="I32" s="59"/>
      <c r="J32" s="59"/>
      <c r="K32" s="59"/>
      <c r="L32" s="59"/>
      <c r="M32" s="59"/>
      <c r="N32" s="59"/>
      <c r="O32" s="59"/>
      <c r="P32" s="59"/>
      <c r="Q32" s="59"/>
      <c r="R32" s="59"/>
      <c r="S32" s="59"/>
      <c r="T32" s="59"/>
      <c r="U32" s="59"/>
      <c r="V32" s="59"/>
      <c r="W32" s="177"/>
      <c r="X32" s="59"/>
      <c r="Y32" s="183" t="str">
        <f>IF(CI20=0,"ntb",(CI20-CI24)*1000-500)</f>
        <v>ntb</v>
      </c>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CZ32" s="73"/>
      <c r="DH32" s="58">
        <v>25</v>
      </c>
      <c r="DI32" s="58" t="s">
        <v>96</v>
      </c>
    </row>
    <row r="33" spans="1:113" ht="10.15" customHeight="1" x14ac:dyDescent="0.2">
      <c r="A33" s="84"/>
      <c r="B33" s="59"/>
      <c r="C33" s="59"/>
      <c r="D33" s="59"/>
      <c r="E33" s="59"/>
      <c r="F33" s="59"/>
      <c r="G33" s="59"/>
      <c r="H33" s="59"/>
      <c r="I33" s="59"/>
      <c r="J33" s="59"/>
      <c r="K33" s="59"/>
      <c r="L33" s="59"/>
      <c r="M33" s="59"/>
      <c r="N33" s="59"/>
      <c r="O33" s="59"/>
      <c r="P33" s="59"/>
      <c r="Q33" s="59"/>
      <c r="R33" s="59"/>
      <c r="S33" s="59"/>
      <c r="T33" s="59"/>
      <c r="U33" s="59"/>
      <c r="V33" s="59"/>
      <c r="W33" s="177"/>
      <c r="X33" s="59"/>
      <c r="Y33" s="183"/>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CZ33" s="73"/>
      <c r="DH33" s="58">
        <v>32</v>
      </c>
      <c r="DI33" s="58" t="s">
        <v>96</v>
      </c>
    </row>
    <row r="34" spans="1:113" ht="10.15" customHeight="1" x14ac:dyDescent="0.2">
      <c r="A34" s="84"/>
      <c r="B34" s="59"/>
      <c r="C34" s="59"/>
      <c r="D34" s="59"/>
      <c r="E34" s="59"/>
      <c r="F34" s="59"/>
      <c r="G34" s="59"/>
      <c r="H34" s="59"/>
      <c r="I34" s="59"/>
      <c r="J34" s="59"/>
      <c r="K34" s="59"/>
      <c r="L34" s="59"/>
      <c r="M34" s="59"/>
      <c r="N34" s="59"/>
      <c r="O34" s="59"/>
      <c r="P34" s="59"/>
      <c r="Q34" s="59"/>
      <c r="R34" s="59"/>
      <c r="S34" s="59"/>
      <c r="T34" s="59"/>
      <c r="U34" s="59"/>
      <c r="V34" s="59"/>
      <c r="W34" s="177"/>
      <c r="X34" s="59"/>
      <c r="Y34" s="183"/>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CZ34" s="73"/>
      <c r="DH34" s="58">
        <v>40</v>
      </c>
      <c r="DI34" s="58" t="s">
        <v>96</v>
      </c>
    </row>
    <row r="35" spans="1:113" ht="10.15" customHeight="1" x14ac:dyDescent="0.2">
      <c r="A35" s="84"/>
      <c r="B35" s="59"/>
      <c r="C35" s="59"/>
      <c r="D35" s="59"/>
      <c r="E35" s="59"/>
      <c r="F35" s="59"/>
      <c r="G35" s="59"/>
      <c r="H35" s="59"/>
      <c r="I35" s="59"/>
      <c r="J35" s="59"/>
      <c r="K35" s="59"/>
      <c r="L35" s="59"/>
      <c r="M35" s="59"/>
      <c r="N35" s="59"/>
      <c r="O35" s="59"/>
      <c r="P35" s="59"/>
      <c r="Q35" s="59"/>
      <c r="R35" s="59"/>
      <c r="S35" s="59"/>
      <c r="T35" s="59"/>
      <c r="U35" s="59"/>
      <c r="V35" s="59"/>
      <c r="W35" s="177"/>
      <c r="X35" s="59"/>
      <c r="Y35" s="183"/>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CZ35" s="73"/>
      <c r="DH35" s="58">
        <v>50</v>
      </c>
      <c r="DI35" s="58" t="s">
        <v>96</v>
      </c>
    </row>
    <row r="36" spans="1:113" ht="10.15" customHeight="1" x14ac:dyDescent="0.2">
      <c r="A36" s="84"/>
      <c r="B36" s="59"/>
      <c r="C36" s="59"/>
      <c r="D36" s="59"/>
      <c r="E36" s="59"/>
      <c r="F36" s="59"/>
      <c r="G36" s="59"/>
      <c r="H36" s="59"/>
      <c r="I36" s="59"/>
      <c r="J36" s="59"/>
      <c r="K36" s="59"/>
      <c r="L36" s="59"/>
      <c r="M36" s="59"/>
      <c r="N36" s="59"/>
      <c r="O36" s="59"/>
      <c r="P36" s="59"/>
      <c r="Q36" s="59"/>
      <c r="R36" s="59"/>
      <c r="S36" s="59"/>
      <c r="T36" s="59"/>
      <c r="U36" s="59"/>
      <c r="V36" s="59"/>
      <c r="W36" s="59"/>
      <c r="X36" s="59"/>
      <c r="Y36" s="183"/>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CZ36" s="73"/>
      <c r="DH36" s="58">
        <v>63</v>
      </c>
      <c r="DI36" s="58" t="s">
        <v>96</v>
      </c>
    </row>
    <row r="37" spans="1:113" ht="10.15" customHeight="1" x14ac:dyDescent="0.2">
      <c r="A37" s="84"/>
      <c r="B37" s="59"/>
      <c r="C37" s="59"/>
      <c r="D37" s="59"/>
      <c r="E37" s="59"/>
      <c r="F37" s="59"/>
      <c r="G37" s="59"/>
      <c r="H37" s="59"/>
      <c r="I37" s="59"/>
      <c r="J37" s="59"/>
      <c r="K37" s="59"/>
      <c r="L37" s="59"/>
      <c r="M37" s="59"/>
      <c r="N37" s="59"/>
      <c r="O37" s="59"/>
      <c r="P37" s="59"/>
      <c r="Q37" s="59"/>
      <c r="R37" s="59"/>
      <c r="S37" s="59"/>
      <c r="T37" s="59"/>
      <c r="U37" s="59"/>
      <c r="V37" s="59"/>
      <c r="W37" s="59"/>
      <c r="X37" s="59"/>
      <c r="Y37" s="183"/>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CZ37" s="73"/>
      <c r="DH37" s="58">
        <v>75</v>
      </c>
      <c r="DI37" s="58" t="s">
        <v>96</v>
      </c>
    </row>
    <row r="38" spans="1:113" ht="10.15" customHeight="1" x14ac:dyDescent="0.2">
      <c r="A38" s="84"/>
      <c r="B38" s="59"/>
      <c r="C38" s="59"/>
      <c r="D38" s="59"/>
      <c r="E38" s="59"/>
      <c r="F38" s="59"/>
      <c r="G38" s="59"/>
      <c r="H38" s="59"/>
      <c r="I38" s="59"/>
      <c r="J38" s="59"/>
      <c r="K38" s="59"/>
      <c r="L38" s="59"/>
      <c r="M38" s="59"/>
      <c r="N38" s="59"/>
      <c r="O38" s="59"/>
      <c r="P38" s="59"/>
      <c r="Q38" s="59"/>
      <c r="R38" s="59"/>
      <c r="S38" s="59"/>
      <c r="T38" s="59"/>
      <c r="U38" s="59"/>
      <c r="V38" s="59"/>
      <c r="W38" s="59"/>
      <c r="X38" s="59"/>
      <c r="Y38" s="183"/>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CZ38" s="73"/>
      <c r="DH38" s="58">
        <v>90</v>
      </c>
      <c r="DI38" s="58" t="s">
        <v>96</v>
      </c>
    </row>
    <row r="39" spans="1:113" ht="10.15" customHeight="1" x14ac:dyDescent="0.2">
      <c r="A39" s="84"/>
      <c r="B39" s="59"/>
      <c r="C39" s="59"/>
      <c r="D39" s="59"/>
      <c r="E39" s="59"/>
      <c r="F39" s="59"/>
      <c r="G39" s="59"/>
      <c r="H39" s="59"/>
      <c r="I39" s="59"/>
      <c r="J39" s="59"/>
      <c r="K39" s="59"/>
      <c r="L39" s="59"/>
      <c r="M39" s="59"/>
      <c r="N39" s="59"/>
      <c r="O39" s="59"/>
      <c r="P39" s="59"/>
      <c r="Q39" s="59"/>
      <c r="R39" s="59"/>
      <c r="S39" s="59"/>
      <c r="T39" s="59"/>
      <c r="U39" s="59"/>
      <c r="V39" s="59"/>
      <c r="W39" s="59"/>
      <c r="X39" s="59"/>
      <c r="Y39" s="183"/>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CZ39" s="73"/>
      <c r="DH39" s="58">
        <v>110</v>
      </c>
      <c r="DI39" s="58" t="s">
        <v>96</v>
      </c>
    </row>
    <row r="40" spans="1:113" ht="10.15" customHeight="1" x14ac:dyDescent="0.2">
      <c r="A40" s="84"/>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CZ40" s="73"/>
    </row>
    <row r="41" spans="1:113" ht="10.15" customHeight="1" x14ac:dyDescent="0.2">
      <c r="A41" s="84"/>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CZ41" s="73"/>
    </row>
    <row r="42" spans="1:113" ht="10.15" customHeight="1" x14ac:dyDescent="0.2">
      <c r="A42" s="84"/>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CZ42" s="73"/>
    </row>
    <row r="43" spans="1:113" ht="10.15" customHeight="1" x14ac:dyDescent="0.2">
      <c r="A43" s="84"/>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CZ43" s="73"/>
    </row>
    <row r="44" spans="1:113" ht="10.15" customHeight="1" x14ac:dyDescent="0.2">
      <c r="A44" s="84"/>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CZ44" s="73"/>
    </row>
    <row r="45" spans="1:113" ht="10.15" customHeight="1" x14ac:dyDescent="0.2">
      <c r="A45" s="84"/>
      <c r="B45" s="59"/>
      <c r="C45" s="59"/>
      <c r="D45" s="59"/>
      <c r="E45" s="59"/>
      <c r="F45" s="59"/>
      <c r="G45" s="59"/>
      <c r="H45" s="59"/>
      <c r="I45" s="59"/>
      <c r="J45" s="59"/>
      <c r="K45" s="59"/>
      <c r="L45" s="59"/>
      <c r="M45" s="59"/>
      <c r="N45" s="59"/>
      <c r="O45" s="59"/>
      <c r="P45" s="59"/>
      <c r="Q45" s="59"/>
      <c r="R45" s="59"/>
      <c r="S45" s="59"/>
      <c r="T45" s="59"/>
      <c r="U45" s="59"/>
      <c r="V45" s="59"/>
      <c r="W45" s="59"/>
      <c r="X45" s="59"/>
      <c r="Y45" s="183" t="s">
        <v>2</v>
      </c>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CZ45" s="73"/>
    </row>
    <row r="46" spans="1:113" ht="10.15" customHeight="1" x14ac:dyDescent="0.2">
      <c r="A46" s="84"/>
      <c r="B46" s="59"/>
      <c r="C46" s="59"/>
      <c r="D46" s="59"/>
      <c r="E46" s="59"/>
      <c r="F46" s="59"/>
      <c r="G46" s="59"/>
      <c r="H46" s="59"/>
      <c r="I46" s="59"/>
      <c r="J46" s="59"/>
      <c r="K46" s="59"/>
      <c r="L46" s="59"/>
      <c r="M46" s="59"/>
      <c r="N46" s="59"/>
      <c r="O46" s="59"/>
      <c r="P46" s="59"/>
      <c r="Q46" s="59"/>
      <c r="R46" s="59"/>
      <c r="S46" s="59"/>
      <c r="T46" s="59"/>
      <c r="U46" s="59"/>
      <c r="V46" s="59"/>
      <c r="W46" s="59"/>
      <c r="X46" s="59"/>
      <c r="Y46" s="215"/>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CZ46" s="73"/>
    </row>
    <row r="47" spans="1:113" ht="10.15" customHeight="1" x14ac:dyDescent="0.2">
      <c r="A47" s="84"/>
      <c r="B47" s="59"/>
      <c r="C47" s="59"/>
      <c r="D47" s="59"/>
      <c r="E47" s="59"/>
      <c r="F47" s="59"/>
      <c r="G47" s="59"/>
      <c r="H47" s="59"/>
      <c r="I47" s="59"/>
      <c r="J47" s="59"/>
      <c r="K47" s="59"/>
      <c r="L47" s="59"/>
      <c r="M47" s="59"/>
      <c r="N47" s="59"/>
      <c r="O47" s="59"/>
      <c r="P47" s="59"/>
      <c r="Q47" s="59"/>
      <c r="R47" s="59"/>
      <c r="S47" s="59"/>
      <c r="T47" s="59"/>
      <c r="U47" s="59"/>
      <c r="V47" s="59"/>
      <c r="W47" s="59"/>
      <c r="X47" s="59"/>
      <c r="Y47" s="215"/>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Y47" s="63" t="s">
        <v>26</v>
      </c>
      <c r="BZ47" s="64"/>
      <c r="CA47" s="64"/>
      <c r="CB47" s="64"/>
      <c r="CC47" s="64"/>
      <c r="CD47" s="64"/>
      <c r="CE47" s="64"/>
      <c r="CF47" s="64"/>
      <c r="CG47" s="64"/>
      <c r="CH47" s="64"/>
      <c r="CI47" s="64"/>
      <c r="CJ47" s="64"/>
      <c r="CK47" s="64"/>
      <c r="CL47" s="64"/>
      <c r="CM47" s="64"/>
      <c r="CN47" s="64"/>
      <c r="CO47" s="64"/>
      <c r="CP47" s="63"/>
      <c r="CQ47" s="64"/>
      <c r="CR47" s="65"/>
      <c r="CS47" s="63"/>
      <c r="CT47" s="64"/>
      <c r="CU47" s="65"/>
      <c r="CV47" s="192"/>
      <c r="CW47" s="193"/>
      <c r="CX47" s="193"/>
      <c r="CY47" s="193"/>
      <c r="CZ47" s="194"/>
    </row>
    <row r="48" spans="1:113" ht="10.15" customHeight="1" x14ac:dyDescent="0.2">
      <c r="A48" s="84"/>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Y48" s="63"/>
      <c r="BZ48" s="64"/>
      <c r="CA48" s="64"/>
      <c r="CB48" s="64"/>
      <c r="CC48" s="64"/>
      <c r="CD48" s="64"/>
      <c r="CE48" s="64"/>
      <c r="CF48" s="64"/>
      <c r="CG48" s="64"/>
      <c r="CH48" s="64"/>
      <c r="CI48" s="64"/>
      <c r="CJ48" s="64"/>
      <c r="CK48" s="64"/>
      <c r="CL48" s="64"/>
      <c r="CM48" s="64"/>
      <c r="CN48" s="64"/>
      <c r="CO48" s="64"/>
      <c r="CP48" s="66" t="s">
        <v>23</v>
      </c>
      <c r="CQ48" s="67"/>
      <c r="CR48" s="68"/>
      <c r="CS48" s="66" t="s">
        <v>24</v>
      </c>
      <c r="CT48" s="67"/>
      <c r="CU48" s="68"/>
      <c r="CV48" s="67" t="s">
        <v>21</v>
      </c>
      <c r="CW48" s="67"/>
      <c r="CX48" s="67"/>
      <c r="CY48" s="67"/>
      <c r="CZ48" s="69"/>
    </row>
    <row r="49" spans="1:104" ht="10.15" customHeight="1" x14ac:dyDescent="0.2">
      <c r="A49" s="84"/>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Y49" s="70" t="s">
        <v>13</v>
      </c>
      <c r="BZ49" s="71"/>
      <c r="CA49" s="71"/>
      <c r="CB49" s="71"/>
      <c r="CC49" s="71"/>
      <c r="CD49" s="71"/>
      <c r="CE49" s="71"/>
      <c r="CF49" s="71"/>
      <c r="CG49" s="71"/>
      <c r="CH49" s="71"/>
      <c r="CI49" s="71"/>
      <c r="CJ49" s="71"/>
      <c r="CK49" s="71"/>
      <c r="CL49" s="71"/>
      <c r="CM49" s="71"/>
      <c r="CN49" s="71"/>
      <c r="CO49" s="72"/>
      <c r="CP49" s="58" t="s">
        <v>116</v>
      </c>
      <c r="CZ49" s="73"/>
    </row>
    <row r="50" spans="1:104" ht="10.15" customHeight="1" x14ac:dyDescent="0.2">
      <c r="A50" s="84"/>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Y50" s="74"/>
      <c r="CO50" s="75"/>
      <c r="CZ50" s="73"/>
    </row>
    <row r="51" spans="1:104" ht="10.15" customHeight="1" x14ac:dyDescent="0.2">
      <c r="A51" s="8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213" t="str">
        <f>IF(CI23=0,"filterdiameter",CI23&amp;"""")</f>
        <v>filterdiameter</v>
      </c>
      <c r="AE51" s="213"/>
      <c r="AF51" s="213"/>
      <c r="AG51" s="213"/>
      <c r="AH51" s="213"/>
      <c r="AI51" s="213"/>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Y51" s="178" t="str">
        <f>+Projectgegevens!N45</f>
        <v>BOFAS</v>
      </c>
      <c r="BZ51" s="179"/>
      <c r="CA51" s="179"/>
      <c r="CB51" s="179"/>
      <c r="CC51" s="179"/>
      <c r="CD51" s="179"/>
      <c r="CE51" s="179"/>
      <c r="CF51" s="179"/>
      <c r="CG51" s="179"/>
      <c r="CH51" s="179"/>
      <c r="CI51" s="179"/>
      <c r="CJ51" s="179"/>
      <c r="CK51" s="179"/>
      <c r="CL51" s="179"/>
      <c r="CM51" s="179"/>
      <c r="CN51" s="179"/>
      <c r="CO51" s="180"/>
      <c r="CP51" s="185">
        <f>+Projectgegevens!AE45</f>
        <v>0</v>
      </c>
      <c r="CQ51" s="186"/>
      <c r="CR51" s="186"/>
      <c r="CS51" s="186"/>
      <c r="CT51" s="186"/>
      <c r="CU51" s="186"/>
      <c r="CV51" s="186"/>
      <c r="CW51" s="186"/>
      <c r="CX51" s="186"/>
      <c r="CY51" s="186"/>
      <c r="CZ51" s="187"/>
    </row>
    <row r="52" spans="1:104" ht="10.15" customHeight="1" x14ac:dyDescent="0.2">
      <c r="A52" s="8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Y52" s="76"/>
      <c r="BZ52" s="77"/>
      <c r="CA52" s="77"/>
      <c r="CB52" s="77"/>
      <c r="CC52" s="77"/>
      <c r="CD52" s="77"/>
      <c r="CE52" s="77"/>
      <c r="CF52" s="77"/>
      <c r="CG52" s="77"/>
      <c r="CH52" s="77"/>
      <c r="CI52" s="77"/>
      <c r="CJ52" s="77"/>
      <c r="CK52" s="77"/>
      <c r="CL52" s="77"/>
      <c r="CM52" s="77"/>
      <c r="CN52" s="77"/>
      <c r="CO52" s="78"/>
      <c r="CP52" s="76"/>
      <c r="CQ52" s="77"/>
      <c r="CR52" s="77"/>
      <c r="CS52" s="77"/>
      <c r="CT52" s="77"/>
      <c r="CU52" s="77"/>
      <c r="CV52" s="77"/>
      <c r="CW52" s="77"/>
      <c r="CX52" s="77"/>
      <c r="CY52" s="77"/>
      <c r="CZ52" s="79"/>
    </row>
    <row r="53" spans="1:104" ht="10.15" customHeight="1" x14ac:dyDescent="0.2">
      <c r="A53" s="8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214" t="str">
        <f>IF(CI19=0,"boordiameter",CI19)</f>
        <v>boordiameter</v>
      </c>
      <c r="AE53" s="214"/>
      <c r="AF53" s="214"/>
      <c r="AG53" s="214"/>
      <c r="AH53" s="214"/>
      <c r="AI53" s="214"/>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Y53" s="70" t="s">
        <v>12</v>
      </c>
      <c r="BZ53" s="71"/>
      <c r="CA53" s="71"/>
      <c r="CB53" s="71"/>
      <c r="CC53" s="71"/>
      <c r="CD53" s="71"/>
      <c r="CE53" s="71"/>
      <c r="CF53" s="71"/>
      <c r="CG53" s="71"/>
      <c r="CH53" s="71"/>
      <c r="CI53" s="71"/>
      <c r="CJ53" s="71"/>
      <c r="CK53" s="71"/>
      <c r="CL53" s="71"/>
      <c r="CM53" s="71"/>
      <c r="CN53" s="71"/>
      <c r="CO53" s="72"/>
      <c r="CZ53" s="73"/>
    </row>
    <row r="54" spans="1:104" ht="10.15" customHeight="1" x14ac:dyDescent="0.2">
      <c r="A54" s="8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93"/>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Y54" s="74"/>
      <c r="CO54" s="75"/>
      <c r="CZ54" s="73"/>
    </row>
    <row r="55" spans="1:104" ht="10.15" customHeight="1" x14ac:dyDescent="0.2">
      <c r="A55" s="8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Y55" s="178">
        <f>+Projectgegevens!N49</f>
        <v>0</v>
      </c>
      <c r="BZ55" s="179"/>
      <c r="CA55" s="179"/>
      <c r="CB55" s="179"/>
      <c r="CC55" s="179"/>
      <c r="CD55" s="179"/>
      <c r="CE55" s="179"/>
      <c r="CF55" s="179"/>
      <c r="CG55" s="179"/>
      <c r="CH55" s="179"/>
      <c r="CI55" s="179"/>
      <c r="CJ55" s="179"/>
      <c r="CK55" s="179"/>
      <c r="CL55" s="179"/>
      <c r="CM55" s="179"/>
      <c r="CN55" s="179"/>
      <c r="CO55" s="180"/>
      <c r="CZ55" s="73"/>
    </row>
    <row r="56" spans="1:104" ht="10.15" customHeight="1" x14ac:dyDescent="0.2">
      <c r="A56" s="84"/>
      <c r="B56" s="59"/>
      <c r="C56" s="59"/>
      <c r="D56" s="59" t="s">
        <v>146</v>
      </c>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Y56" s="76"/>
      <c r="BZ56" s="77"/>
      <c r="CA56" s="77"/>
      <c r="CB56" s="77"/>
      <c r="CC56" s="77"/>
      <c r="CD56" s="77"/>
      <c r="CE56" s="77"/>
      <c r="CF56" s="77"/>
      <c r="CG56" s="77"/>
      <c r="CH56" s="77"/>
      <c r="CI56" s="77"/>
      <c r="CJ56" s="77"/>
      <c r="CK56" s="77"/>
      <c r="CL56" s="77"/>
      <c r="CM56" s="77"/>
      <c r="CN56" s="77"/>
      <c r="CO56" s="78"/>
      <c r="CZ56" s="73"/>
    </row>
    <row r="57" spans="1:104" ht="10.15" customHeight="1" x14ac:dyDescent="0.2">
      <c r="A57" s="84"/>
      <c r="B57" s="59"/>
      <c r="C57" s="59"/>
      <c r="D57" s="59" t="s">
        <v>262</v>
      </c>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Y57" s="70" t="s">
        <v>14</v>
      </c>
      <c r="BZ57" s="71"/>
      <c r="CA57" s="71"/>
      <c r="CB57" s="71"/>
      <c r="CC57" s="71"/>
      <c r="CD57" s="71"/>
      <c r="CE57" s="71"/>
      <c r="CF57" s="71"/>
      <c r="CG57" s="71"/>
      <c r="CH57" s="71"/>
      <c r="CI57" s="71"/>
      <c r="CJ57" s="71"/>
      <c r="CK57" s="71"/>
      <c r="CL57" s="71"/>
      <c r="CM57" s="71"/>
      <c r="CN57" s="71"/>
      <c r="CO57" s="72"/>
      <c r="CZ57" s="73"/>
    </row>
    <row r="58" spans="1:104" ht="10.15" customHeight="1" x14ac:dyDescent="0.2">
      <c r="A58" s="84"/>
      <c r="B58" s="59"/>
      <c r="C58" s="59"/>
      <c r="D58" s="59" t="s">
        <v>197</v>
      </c>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Y58" s="196" t="s">
        <v>269</v>
      </c>
      <c r="BZ58" s="197"/>
      <c r="CA58" s="197"/>
      <c r="CB58" s="197"/>
      <c r="CC58" s="197"/>
      <c r="CD58" s="197"/>
      <c r="CE58" s="197"/>
      <c r="CF58" s="197"/>
      <c r="CG58" s="197"/>
      <c r="CH58" s="197"/>
      <c r="CI58" s="197"/>
      <c r="CJ58" s="197"/>
      <c r="CK58" s="197"/>
      <c r="CL58" s="197"/>
      <c r="CM58" s="197"/>
      <c r="CN58" s="197"/>
      <c r="CO58" s="198"/>
      <c r="CZ58" s="73"/>
    </row>
    <row r="59" spans="1:104" ht="10.15" customHeight="1" x14ac:dyDescent="0.2">
      <c r="A59" s="84"/>
      <c r="B59" s="59"/>
      <c r="C59" s="59"/>
      <c r="D59" s="59" t="s">
        <v>196</v>
      </c>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Y59" s="199"/>
      <c r="BZ59" s="197"/>
      <c r="CA59" s="197"/>
      <c r="CB59" s="197"/>
      <c r="CC59" s="197"/>
      <c r="CD59" s="197"/>
      <c r="CE59" s="197"/>
      <c r="CF59" s="197"/>
      <c r="CG59" s="197"/>
      <c r="CH59" s="197"/>
      <c r="CI59" s="197"/>
      <c r="CJ59" s="197"/>
      <c r="CK59" s="197"/>
      <c r="CL59" s="197"/>
      <c r="CM59" s="197"/>
      <c r="CN59" s="197"/>
      <c r="CO59" s="198"/>
      <c r="CZ59" s="73"/>
    </row>
    <row r="60" spans="1:104" ht="10.15" customHeight="1" x14ac:dyDescent="0.2">
      <c r="A60" s="84"/>
      <c r="B60" s="59"/>
      <c r="C60" s="59"/>
      <c r="D60" s="59" t="s">
        <v>254</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Y60" s="200"/>
      <c r="BZ60" s="201"/>
      <c r="CA60" s="201"/>
      <c r="CB60" s="201"/>
      <c r="CC60" s="201"/>
      <c r="CD60" s="201"/>
      <c r="CE60" s="201"/>
      <c r="CF60" s="201"/>
      <c r="CG60" s="201"/>
      <c r="CH60" s="201"/>
      <c r="CI60" s="201"/>
      <c r="CJ60" s="201"/>
      <c r="CK60" s="201"/>
      <c r="CL60" s="201"/>
      <c r="CM60" s="201"/>
      <c r="CN60" s="201"/>
      <c r="CO60" s="202"/>
      <c r="CZ60" s="73"/>
    </row>
    <row r="61" spans="1:104" ht="10.15" customHeight="1" x14ac:dyDescent="0.2">
      <c r="A61" s="84"/>
      <c r="B61" s="59"/>
      <c r="C61" s="59"/>
      <c r="D61" s="59" t="s">
        <v>235</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Y61" s="189" t="s">
        <v>15</v>
      </c>
      <c r="BZ61" s="190"/>
      <c r="CA61" s="190"/>
      <c r="CB61" s="191"/>
      <c r="CC61" s="189" t="s">
        <v>16</v>
      </c>
      <c r="CD61" s="190"/>
      <c r="CE61" s="190"/>
      <c r="CF61" s="191"/>
      <c r="CG61" s="189" t="s">
        <v>17</v>
      </c>
      <c r="CH61" s="190"/>
      <c r="CI61" s="190"/>
      <c r="CJ61" s="190"/>
      <c r="CK61" s="191"/>
      <c r="CL61" s="189" t="s">
        <v>18</v>
      </c>
      <c r="CM61" s="190"/>
      <c r="CN61" s="190"/>
      <c r="CO61" s="191"/>
      <c r="CP61" s="189" t="s">
        <v>19</v>
      </c>
      <c r="CQ61" s="190"/>
      <c r="CR61" s="190"/>
      <c r="CS61" s="190"/>
      <c r="CT61" s="191"/>
      <c r="CU61" s="189" t="s">
        <v>20</v>
      </c>
      <c r="CV61" s="190"/>
      <c r="CW61" s="190"/>
      <c r="CX61" s="190"/>
      <c r="CY61" s="190"/>
      <c r="CZ61" s="195"/>
    </row>
    <row r="62" spans="1:104" ht="10.15" customHeight="1" thickBot="1" x14ac:dyDescent="0.25">
      <c r="A62" s="94"/>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5"/>
      <c r="BY62" s="203"/>
      <c r="BZ62" s="204"/>
      <c r="CA62" s="204"/>
      <c r="CB62" s="205"/>
      <c r="CC62" s="203" t="s">
        <v>22</v>
      </c>
      <c r="CD62" s="204"/>
      <c r="CE62" s="204"/>
      <c r="CF62" s="204"/>
      <c r="CG62" s="203"/>
      <c r="CH62" s="204"/>
      <c r="CI62" s="204"/>
      <c r="CJ62" s="204"/>
      <c r="CK62" s="205"/>
      <c r="CL62" s="203"/>
      <c r="CM62" s="204"/>
      <c r="CN62" s="204"/>
      <c r="CO62" s="205"/>
      <c r="CP62" s="203">
        <f>+Projectgegevens!AE56</f>
        <v>0</v>
      </c>
      <c r="CQ62" s="204"/>
      <c r="CR62" s="204"/>
      <c r="CS62" s="204"/>
      <c r="CT62" s="205"/>
      <c r="CU62" s="203" t="s">
        <v>134</v>
      </c>
      <c r="CV62" s="204"/>
      <c r="CW62" s="204"/>
      <c r="CX62" s="204"/>
      <c r="CY62" s="204"/>
      <c r="CZ62" s="206"/>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row r="85" ht="10.15" customHeight="1" x14ac:dyDescent="0.2"/>
    <row r="86" ht="10.15" customHeight="1" x14ac:dyDescent="0.2"/>
    <row r="87" ht="10.15" customHeight="1" x14ac:dyDescent="0.2"/>
    <row r="88" ht="10.15" customHeight="1" x14ac:dyDescent="0.2"/>
    <row r="89" ht="10.15" customHeight="1" x14ac:dyDescent="0.2"/>
    <row r="90" ht="10.15" customHeight="1" x14ac:dyDescent="0.2"/>
  </sheetData>
  <mergeCells count="33">
    <mergeCell ref="G11:P12"/>
    <mergeCell ref="W27:W35"/>
    <mergeCell ref="Y45:Y47"/>
    <mergeCell ref="E13:P14"/>
    <mergeCell ref="CL16:CN16"/>
    <mergeCell ref="CL15:CN15"/>
    <mergeCell ref="Y20:Y24"/>
    <mergeCell ref="CI20:CK20"/>
    <mergeCell ref="CI24:CK24"/>
    <mergeCell ref="CI23:CK23"/>
    <mergeCell ref="CI19:CK19"/>
    <mergeCell ref="Y32:Y39"/>
    <mergeCell ref="AD51:AI51"/>
    <mergeCell ref="AD53:AI53"/>
    <mergeCell ref="Y9:Y12"/>
    <mergeCell ref="AZ8:AZ11"/>
    <mergeCell ref="CG62:CK62"/>
    <mergeCell ref="CL62:CO62"/>
    <mergeCell ref="BY51:CO51"/>
    <mergeCell ref="BY55:CO55"/>
    <mergeCell ref="BY62:CB62"/>
    <mergeCell ref="CC62:CF62"/>
    <mergeCell ref="CL61:CO61"/>
    <mergeCell ref="CG61:CK61"/>
    <mergeCell ref="CC61:CF61"/>
    <mergeCell ref="BY61:CB61"/>
    <mergeCell ref="BY58:CO60"/>
    <mergeCell ref="CV47:CZ47"/>
    <mergeCell ref="CU61:CZ61"/>
    <mergeCell ref="CP61:CT61"/>
    <mergeCell ref="CP62:CT62"/>
    <mergeCell ref="CU62:CZ62"/>
    <mergeCell ref="CP51:CZ51"/>
  </mergeCells>
  <phoneticPr fontId="1" type="noConversion"/>
  <dataValidations count="3">
    <dataValidation type="list" allowBlank="1" showInputMessage="1" showErrorMessage="1" sqref="CL15:CN16" xr:uid="{00000000-0002-0000-0600-000000000000}">
      <formula1>$DH$31:$DH$39</formula1>
    </dataValidation>
    <dataValidation type="list" allowBlank="1" showInputMessage="1" showErrorMessage="1" sqref="CI19:CK19" xr:uid="{00000000-0002-0000-0600-000001000000}">
      <formula1>$DH$5:$DH$10</formula1>
    </dataValidation>
    <dataValidation type="list" allowBlank="1" showInputMessage="1" showErrorMessage="1" sqref="CI23:CK23" xr:uid="{00000000-0002-0000-0600-000002000000}">
      <formula1>$DH$20:$DH$25</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oddHeader>&amp;C&amp;"Trebuchet MS,Standaard"&amp;F</oddHeader>
    <oddFooter>&amp;L&amp;"Trebuchet MS,Standaard"Printdatum:&amp;D&amp;R&amp;"Trebuchet MS,Standaard"&amp;P/&amp;N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I90"/>
  <sheetViews>
    <sheetView zoomScale="115" zoomScaleNormal="115" workbookViewId="0">
      <selection activeCell="CL15" sqref="CL15:CN15"/>
    </sheetView>
  </sheetViews>
  <sheetFormatPr defaultColWidth="0" defaultRowHeight="13.5" x14ac:dyDescent="0.2"/>
  <cols>
    <col min="1" max="109" width="1.7109375" style="58" customWidth="1"/>
    <col min="110" max="16384" width="4.7109375" style="58" hidden="1"/>
  </cols>
  <sheetData>
    <row r="1" spans="1:113" x14ac:dyDescent="0.2">
      <c r="A1" s="80"/>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91"/>
    </row>
    <row r="2" spans="1:113" x14ac:dyDescent="0.2">
      <c r="A2" s="84"/>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92"/>
    </row>
    <row r="3" spans="1:113" x14ac:dyDescent="0.2">
      <c r="A3" s="84"/>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92"/>
    </row>
    <row r="4" spans="1:113" ht="10.15" customHeight="1" x14ac:dyDescent="0.2">
      <c r="A4" s="8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92"/>
      <c r="DH4" s="58" t="s">
        <v>95</v>
      </c>
    </row>
    <row r="5" spans="1:113" ht="10.15" customHeight="1" x14ac:dyDescent="0.2">
      <c r="A5" s="84"/>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92"/>
      <c r="DH5" s="58">
        <v>110</v>
      </c>
      <c r="DI5" s="58" t="s">
        <v>102</v>
      </c>
    </row>
    <row r="6" spans="1:113" ht="10.15" customHeight="1" x14ac:dyDescent="0.2">
      <c r="A6" s="84"/>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61"/>
      <c r="AF6" s="61" t="s">
        <v>0</v>
      </c>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92"/>
      <c r="DH6" s="58">
        <v>160</v>
      </c>
      <c r="DI6" s="58" t="s">
        <v>102</v>
      </c>
    </row>
    <row r="7" spans="1:113" ht="10.15" customHeight="1" x14ac:dyDescent="0.2">
      <c r="A7" s="8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t="s">
        <v>8</v>
      </c>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8" t="s">
        <v>25</v>
      </c>
      <c r="CZ7" s="73"/>
      <c r="DH7" s="58">
        <v>210</v>
      </c>
      <c r="DI7" s="58" t="s">
        <v>102</v>
      </c>
    </row>
    <row r="8" spans="1:113" ht="10.15" customHeight="1" x14ac:dyDescent="0.2">
      <c r="A8" s="84"/>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177" t="s">
        <v>103</v>
      </c>
      <c r="AZ8" s="59"/>
      <c r="BA8" s="59"/>
      <c r="BB8" s="59"/>
      <c r="BC8" s="59"/>
      <c r="BD8" s="59"/>
      <c r="BE8" s="59"/>
      <c r="BF8" s="59"/>
      <c r="BG8" s="59"/>
      <c r="BH8" s="59"/>
      <c r="BI8" s="59"/>
      <c r="BJ8" s="59"/>
      <c r="BK8" s="59"/>
      <c r="BL8" s="59"/>
      <c r="BM8" s="59"/>
      <c r="BN8" s="59"/>
      <c r="BO8" s="59"/>
      <c r="BP8" s="59"/>
      <c r="BQ8" s="59"/>
      <c r="BR8" s="59"/>
      <c r="BS8" s="59"/>
      <c r="BT8" s="59"/>
      <c r="BU8" s="59"/>
      <c r="BV8" s="59"/>
      <c r="BW8" s="59"/>
      <c r="BX8" s="59"/>
      <c r="CD8" s="58" t="s">
        <v>84</v>
      </c>
      <c r="CZ8" s="73"/>
      <c r="DH8" s="58">
        <v>240</v>
      </c>
      <c r="DI8" s="58" t="s">
        <v>102</v>
      </c>
    </row>
    <row r="9" spans="1:113" ht="10.15" customHeight="1" x14ac:dyDescent="0.2">
      <c r="A9" s="84"/>
      <c r="B9" s="59"/>
      <c r="C9" s="59"/>
      <c r="D9" s="59"/>
      <c r="E9" s="59"/>
      <c r="F9" s="59"/>
      <c r="G9" s="59"/>
      <c r="H9" s="59"/>
      <c r="I9" s="59"/>
      <c r="J9" s="59"/>
      <c r="K9" s="59"/>
      <c r="L9" s="59"/>
      <c r="M9" s="59"/>
      <c r="N9" s="59"/>
      <c r="O9" s="59"/>
      <c r="P9" s="59"/>
      <c r="Q9" s="59"/>
      <c r="R9" s="59"/>
      <c r="S9" s="59"/>
      <c r="T9" s="59"/>
      <c r="U9" s="59"/>
      <c r="V9" s="59"/>
      <c r="W9" s="59"/>
      <c r="X9" s="59"/>
      <c r="Y9" s="183" t="s">
        <v>36</v>
      </c>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177"/>
      <c r="AZ9" s="59"/>
      <c r="BA9" s="59"/>
      <c r="BB9" s="59"/>
      <c r="BC9" s="59"/>
      <c r="BD9" s="59"/>
      <c r="BE9" s="59"/>
      <c r="BF9" s="59"/>
      <c r="BG9" s="59"/>
      <c r="BH9" s="59"/>
      <c r="BI9" s="59"/>
      <c r="BJ9" s="59"/>
      <c r="BK9" s="59"/>
      <c r="BL9" s="59"/>
      <c r="BM9" s="59"/>
      <c r="BN9" s="59"/>
      <c r="BO9" s="59"/>
      <c r="BP9" s="59"/>
      <c r="BQ9" s="59"/>
      <c r="BR9" s="59"/>
      <c r="BS9" s="59"/>
      <c r="BT9" s="59"/>
      <c r="BU9" s="59"/>
      <c r="BV9" s="59"/>
      <c r="BW9" s="59"/>
      <c r="BX9" s="59"/>
      <c r="CD9" s="58" t="s">
        <v>28</v>
      </c>
      <c r="CZ9" s="73"/>
      <c r="DH9" s="58">
        <v>280</v>
      </c>
      <c r="DI9" s="58" t="s">
        <v>102</v>
      </c>
    </row>
    <row r="10" spans="1:113" ht="10.15" customHeight="1" x14ac:dyDescent="0.2">
      <c r="A10" s="84"/>
      <c r="B10" s="59"/>
      <c r="C10" s="59"/>
      <c r="D10" s="59"/>
      <c r="E10" s="59"/>
      <c r="F10" s="59"/>
      <c r="G10" s="59"/>
      <c r="H10" s="59"/>
      <c r="I10" s="59"/>
      <c r="J10" s="59"/>
      <c r="K10" s="59"/>
      <c r="L10" s="59"/>
      <c r="M10" s="59"/>
      <c r="N10" s="59"/>
      <c r="O10" s="59"/>
      <c r="P10" s="59"/>
      <c r="Q10" s="59"/>
      <c r="R10" s="59"/>
      <c r="S10" s="59"/>
      <c r="T10" s="59"/>
      <c r="U10" s="59"/>
      <c r="V10" s="59"/>
      <c r="W10" s="59"/>
      <c r="X10" s="59"/>
      <c r="Y10" s="183"/>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177"/>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CD10" s="58" t="s">
        <v>37</v>
      </c>
      <c r="CZ10" s="73"/>
      <c r="DH10" s="58">
        <v>320</v>
      </c>
      <c r="DI10" s="58" t="s">
        <v>102</v>
      </c>
    </row>
    <row r="11" spans="1:113" ht="10.15" customHeight="1" x14ac:dyDescent="0.2">
      <c r="A11" s="84"/>
      <c r="B11" s="59"/>
      <c r="C11" s="59"/>
      <c r="D11" s="59"/>
      <c r="E11" s="59"/>
      <c r="F11" s="59"/>
      <c r="G11" s="188" t="str">
        <f>"naar GWZI - "&amp;CL15&amp;" mm"</f>
        <v>naar GWZI -  mm</v>
      </c>
      <c r="H11" s="188"/>
      <c r="I11" s="188"/>
      <c r="J11" s="188"/>
      <c r="K11" s="188"/>
      <c r="L11" s="188"/>
      <c r="M11" s="188"/>
      <c r="N11" s="188"/>
      <c r="O11" s="188"/>
      <c r="P11" s="188"/>
      <c r="Q11" s="59"/>
      <c r="R11" s="59"/>
      <c r="S11" s="59"/>
      <c r="T11" s="59"/>
      <c r="U11" s="59"/>
      <c r="V11" s="59"/>
      <c r="W11" s="59"/>
      <c r="X11" s="59"/>
      <c r="Y11" s="183"/>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177"/>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CD11" s="58" t="s">
        <v>113</v>
      </c>
      <c r="CZ11" s="73"/>
    </row>
    <row r="12" spans="1:113" ht="10.15" customHeight="1" x14ac:dyDescent="0.2">
      <c r="A12" s="84"/>
      <c r="B12" s="59"/>
      <c r="C12" s="59"/>
      <c r="D12" s="59"/>
      <c r="E12" s="59"/>
      <c r="F12" s="59"/>
      <c r="G12" s="188"/>
      <c r="H12" s="188"/>
      <c r="I12" s="188"/>
      <c r="J12" s="188"/>
      <c r="K12" s="188"/>
      <c r="L12" s="188"/>
      <c r="M12" s="188"/>
      <c r="N12" s="188"/>
      <c r="O12" s="188"/>
      <c r="P12" s="188"/>
      <c r="Q12" s="59"/>
      <c r="R12" s="59"/>
      <c r="S12" s="59"/>
      <c r="T12" s="59"/>
      <c r="U12" s="59"/>
      <c r="V12" s="59"/>
      <c r="W12" s="59"/>
      <c r="X12" s="59"/>
      <c r="Y12" s="183"/>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8" t="s">
        <v>9</v>
      </c>
      <c r="CA12" s="58" t="s">
        <v>34</v>
      </c>
      <c r="CZ12" s="73"/>
      <c r="DH12" s="58" t="s">
        <v>92</v>
      </c>
    </row>
    <row r="13" spans="1:113" ht="10.15" customHeight="1" x14ac:dyDescent="0.2">
      <c r="A13" s="84"/>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8" t="s">
        <v>29</v>
      </c>
      <c r="CA13" s="58" t="s">
        <v>77</v>
      </c>
      <c r="CZ13" s="73"/>
      <c r="DH13" s="58">
        <v>1</v>
      </c>
      <c r="DI13" s="58" t="s">
        <v>102</v>
      </c>
    </row>
    <row r="14" spans="1:113" ht="10.15" customHeight="1" x14ac:dyDescent="0.2">
      <c r="A14" s="84"/>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8" t="s">
        <v>30</v>
      </c>
      <c r="CA14" s="58" t="s">
        <v>195</v>
      </c>
      <c r="CZ14" s="73"/>
      <c r="DH14" s="58">
        <v>2</v>
      </c>
      <c r="DI14" s="58" t="s">
        <v>102</v>
      </c>
    </row>
    <row r="15" spans="1:113" ht="10.15" customHeight="1" x14ac:dyDescent="0.2">
      <c r="A15" s="8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8" t="s">
        <v>31</v>
      </c>
      <c r="CA15" s="58" t="s">
        <v>120</v>
      </c>
      <c r="CL15" s="181"/>
      <c r="CM15" s="181"/>
      <c r="CN15" s="181"/>
      <c r="CO15" s="58" t="s">
        <v>96</v>
      </c>
      <c r="CZ15" s="73"/>
      <c r="DH15" s="58">
        <v>3</v>
      </c>
      <c r="DI15" s="58" t="s">
        <v>102</v>
      </c>
    </row>
    <row r="16" spans="1:113" ht="10.15" customHeight="1" x14ac:dyDescent="0.2">
      <c r="A16" s="8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8" t="s">
        <v>83</v>
      </c>
      <c r="CA16" s="58" t="s">
        <v>38</v>
      </c>
      <c r="CZ16" s="73"/>
      <c r="DH16" s="58" t="s">
        <v>297</v>
      </c>
      <c r="DI16" s="58" t="s">
        <v>102</v>
      </c>
    </row>
    <row r="17" spans="1:113" ht="10.15" customHeight="1" x14ac:dyDescent="0.2">
      <c r="A17" s="84"/>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8" t="s">
        <v>86</v>
      </c>
      <c r="CA17" s="58" t="s">
        <v>89</v>
      </c>
      <c r="CZ17" s="73"/>
      <c r="DH17" s="58">
        <v>6</v>
      </c>
      <c r="DI17" s="58" t="s">
        <v>102</v>
      </c>
    </row>
    <row r="18" spans="1:113" ht="10.15" customHeight="1" x14ac:dyDescent="0.2">
      <c r="A18" s="8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CB18" s="58" t="s">
        <v>90</v>
      </c>
      <c r="CI18" s="181"/>
      <c r="CJ18" s="181"/>
      <c r="CK18" s="181"/>
      <c r="CL18" s="58" t="s">
        <v>96</v>
      </c>
      <c r="CZ18" s="73"/>
      <c r="DH18" s="58">
        <v>8</v>
      </c>
      <c r="DI18" s="58" t="s">
        <v>102</v>
      </c>
    </row>
    <row r="19" spans="1:113" ht="10.15" customHeight="1" x14ac:dyDescent="0.2">
      <c r="A19" s="84"/>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CB19" s="58" t="s">
        <v>91</v>
      </c>
      <c r="CI19" s="181"/>
      <c r="CJ19" s="181"/>
      <c r="CK19" s="181"/>
      <c r="CL19" s="58" t="s">
        <v>102</v>
      </c>
      <c r="CZ19" s="73"/>
      <c r="DH19" s="58" t="s">
        <v>93</v>
      </c>
    </row>
    <row r="20" spans="1:113" ht="10.15" customHeight="1" x14ac:dyDescent="0.2">
      <c r="A20" s="84"/>
      <c r="B20" s="59"/>
      <c r="C20" s="59"/>
      <c r="D20" s="59"/>
      <c r="E20" s="59"/>
      <c r="F20" s="59"/>
      <c r="G20" s="59"/>
      <c r="H20" s="59"/>
      <c r="I20" s="59"/>
      <c r="J20" s="59"/>
      <c r="K20" s="59"/>
      <c r="L20" s="59"/>
      <c r="M20" s="59"/>
      <c r="N20" s="59"/>
      <c r="O20" s="59"/>
      <c r="P20" s="59"/>
      <c r="Q20" s="59"/>
      <c r="R20" s="59"/>
      <c r="S20" s="59"/>
      <c r="T20" s="59"/>
      <c r="U20" s="59"/>
      <c r="V20" s="59"/>
      <c r="W20" s="59"/>
      <c r="X20" s="59"/>
      <c r="Y20" s="183" t="s">
        <v>88</v>
      </c>
      <c r="Z20" s="59"/>
      <c r="AA20" s="59"/>
      <c r="AB20" s="59"/>
      <c r="AC20" s="59"/>
      <c r="AD20" s="59"/>
      <c r="AE20" s="59"/>
      <c r="AF20" s="59"/>
      <c r="AG20" s="59"/>
      <c r="AH20" s="61"/>
      <c r="AI20" s="61"/>
      <c r="AJ20" s="61"/>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8" t="s">
        <v>94</v>
      </c>
      <c r="CA20" s="58" t="s">
        <v>153</v>
      </c>
      <c r="CZ20" s="73"/>
      <c r="DH20" s="58">
        <v>1</v>
      </c>
      <c r="DI20" s="58" t="s">
        <v>102</v>
      </c>
    </row>
    <row r="21" spans="1:113" ht="10.15" customHeight="1" x14ac:dyDescent="0.2">
      <c r="A21" s="84"/>
      <c r="B21" s="59"/>
      <c r="C21" s="59"/>
      <c r="D21" s="59"/>
      <c r="E21" s="59"/>
      <c r="F21" s="59"/>
      <c r="G21" s="59"/>
      <c r="H21" s="59"/>
      <c r="I21" s="59"/>
      <c r="J21" s="59"/>
      <c r="K21" s="59"/>
      <c r="L21" s="59"/>
      <c r="M21" s="59"/>
      <c r="N21" s="59"/>
      <c r="O21" s="59"/>
      <c r="P21" s="59"/>
      <c r="Q21" s="59"/>
      <c r="R21" s="59"/>
      <c r="S21" s="59"/>
      <c r="T21" s="59"/>
      <c r="U21" s="59"/>
      <c r="V21" s="59"/>
      <c r="W21" s="59"/>
      <c r="X21" s="59"/>
      <c r="Y21" s="216"/>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8" t="s">
        <v>111</v>
      </c>
      <c r="CA21" s="58" t="s">
        <v>93</v>
      </c>
      <c r="CZ21" s="73"/>
      <c r="DH21" s="58">
        <v>2</v>
      </c>
      <c r="DI21" s="58" t="s">
        <v>102</v>
      </c>
    </row>
    <row r="22" spans="1:113" ht="10.15" customHeight="1" x14ac:dyDescent="0.2">
      <c r="A22" s="84"/>
      <c r="B22" s="59"/>
      <c r="C22" s="59"/>
      <c r="D22" s="59"/>
      <c r="E22" s="59"/>
      <c r="F22" s="59"/>
      <c r="G22" s="59"/>
      <c r="H22" s="59"/>
      <c r="I22" s="59"/>
      <c r="J22" s="59"/>
      <c r="K22" s="59"/>
      <c r="L22" s="59"/>
      <c r="M22" s="59"/>
      <c r="N22" s="59"/>
      <c r="O22" s="59"/>
      <c r="P22" s="59"/>
      <c r="Q22" s="59"/>
      <c r="R22" s="59"/>
      <c r="S22" s="59"/>
      <c r="T22" s="59"/>
      <c r="U22" s="59"/>
      <c r="V22" s="59"/>
      <c r="W22" s="59"/>
      <c r="X22" s="59"/>
      <c r="Y22" s="216"/>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CB22" s="58" t="s">
        <v>97</v>
      </c>
      <c r="CI22" s="181"/>
      <c r="CJ22" s="181"/>
      <c r="CK22" s="181"/>
      <c r="CL22" s="58" t="s">
        <v>101</v>
      </c>
      <c r="CZ22" s="73"/>
      <c r="DH22" s="58">
        <v>3</v>
      </c>
      <c r="DI22" s="58" t="s">
        <v>102</v>
      </c>
    </row>
    <row r="23" spans="1:113" ht="10.15" customHeight="1" x14ac:dyDescent="0.2">
      <c r="A23" s="84"/>
      <c r="B23" s="59"/>
      <c r="C23" s="59"/>
      <c r="D23" s="59"/>
      <c r="E23" s="59"/>
      <c r="F23" s="59"/>
      <c r="G23" s="59"/>
      <c r="H23" s="59"/>
      <c r="I23" s="59"/>
      <c r="J23" s="59"/>
      <c r="K23" s="59"/>
      <c r="L23" s="59"/>
      <c r="M23" s="59"/>
      <c r="N23" s="59"/>
      <c r="O23" s="59"/>
      <c r="P23" s="59"/>
      <c r="Q23" s="59"/>
      <c r="R23" s="59"/>
      <c r="S23" s="59"/>
      <c r="T23" s="59"/>
      <c r="U23" s="59"/>
      <c r="V23" s="59"/>
      <c r="W23" s="59"/>
      <c r="X23" s="59"/>
      <c r="Y23" s="216"/>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CB23" s="58" t="s">
        <v>98</v>
      </c>
      <c r="CI23" s="181"/>
      <c r="CJ23" s="181"/>
      <c r="CK23" s="181"/>
      <c r="CL23" s="58" t="s">
        <v>100</v>
      </c>
      <c r="CZ23" s="73"/>
      <c r="DH23" s="58" t="s">
        <v>297</v>
      </c>
      <c r="DI23" s="58" t="s">
        <v>102</v>
      </c>
    </row>
    <row r="24" spans="1:113" ht="10.15" customHeight="1" x14ac:dyDescent="0.2">
      <c r="A24" s="84"/>
      <c r="B24" s="59"/>
      <c r="C24" s="59"/>
      <c r="D24" s="59"/>
      <c r="E24" s="59"/>
      <c r="F24" s="59"/>
      <c r="G24" s="59"/>
      <c r="H24" s="59"/>
      <c r="I24" s="59"/>
      <c r="J24" s="59"/>
      <c r="K24" s="59"/>
      <c r="L24" s="59"/>
      <c r="M24" s="59"/>
      <c r="N24" s="59"/>
      <c r="O24" s="59"/>
      <c r="P24" s="59"/>
      <c r="Q24" s="59"/>
      <c r="R24" s="59"/>
      <c r="S24" s="59"/>
      <c r="T24" s="59"/>
      <c r="U24" s="59"/>
      <c r="V24" s="59"/>
      <c r="W24" s="59"/>
      <c r="X24" s="59"/>
      <c r="Y24" s="216"/>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8" t="s">
        <v>117</v>
      </c>
      <c r="CA24" s="58" t="s">
        <v>253</v>
      </c>
      <c r="CZ24" s="73"/>
      <c r="DH24" s="58">
        <v>6</v>
      </c>
      <c r="DI24" s="58" t="s">
        <v>102</v>
      </c>
    </row>
    <row r="25" spans="1:113" ht="10.15" customHeight="1" x14ac:dyDescent="0.2">
      <c r="A25" s="84"/>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CZ25" s="73"/>
      <c r="DH25" s="58">
        <v>8</v>
      </c>
      <c r="DI25" s="58" t="s">
        <v>102</v>
      </c>
    </row>
    <row r="26" spans="1:113" ht="10.15" customHeight="1" x14ac:dyDescent="0.2">
      <c r="A26" s="84"/>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8" t="s">
        <v>156</v>
      </c>
      <c r="CZ26" s="73"/>
    </row>
    <row r="27" spans="1:113" ht="10.15" customHeight="1" x14ac:dyDescent="0.2">
      <c r="A27" s="84"/>
      <c r="B27" s="59"/>
      <c r="C27" s="59"/>
      <c r="D27" s="59"/>
      <c r="E27" s="59"/>
      <c r="F27" s="59"/>
      <c r="G27" s="59"/>
      <c r="H27" s="59"/>
      <c r="I27" s="59"/>
      <c r="J27" s="59"/>
      <c r="K27" s="59"/>
      <c r="L27" s="59"/>
      <c r="M27" s="59"/>
      <c r="N27" s="59"/>
      <c r="O27" s="59"/>
      <c r="P27" s="59"/>
      <c r="Q27" s="59"/>
      <c r="R27" s="59"/>
      <c r="S27" s="59"/>
      <c r="T27" s="59"/>
      <c r="U27" s="59"/>
      <c r="V27" s="59"/>
      <c r="W27" s="177" t="str">
        <f>IF(CI19=0,"boordiepte",CI19*1000)</f>
        <v>boordiepte</v>
      </c>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CZ27" s="73"/>
      <c r="DH27" s="58" t="s">
        <v>104</v>
      </c>
      <c r="DI27" s="58" t="s">
        <v>105</v>
      </c>
    </row>
    <row r="28" spans="1:113" ht="10.15" customHeight="1" x14ac:dyDescent="0.2">
      <c r="A28" s="84"/>
      <c r="B28" s="59"/>
      <c r="C28" s="59"/>
      <c r="D28" s="59"/>
      <c r="E28" s="59"/>
      <c r="F28" s="59"/>
      <c r="G28" s="59"/>
      <c r="H28" s="59"/>
      <c r="I28" s="59"/>
      <c r="J28" s="59"/>
      <c r="K28" s="59"/>
      <c r="L28" s="59"/>
      <c r="M28" s="59"/>
      <c r="N28" s="59"/>
      <c r="O28" s="59"/>
      <c r="P28" s="59"/>
      <c r="Q28" s="59"/>
      <c r="R28" s="59"/>
      <c r="S28" s="59"/>
      <c r="T28" s="59"/>
      <c r="U28" s="59"/>
      <c r="V28" s="59"/>
      <c r="W28" s="177"/>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CZ28" s="73"/>
      <c r="DH28" s="58" t="s">
        <v>37</v>
      </c>
      <c r="DI28" s="58" t="s">
        <v>105</v>
      </c>
    </row>
    <row r="29" spans="1:113" ht="10.15" customHeight="1" x14ac:dyDescent="0.2">
      <c r="A29" s="84"/>
      <c r="B29" s="59"/>
      <c r="C29" s="59"/>
      <c r="D29" s="59"/>
      <c r="E29" s="59"/>
      <c r="F29" s="59"/>
      <c r="G29" s="59"/>
      <c r="H29" s="59"/>
      <c r="I29" s="59"/>
      <c r="J29" s="59"/>
      <c r="K29" s="59"/>
      <c r="L29" s="59"/>
      <c r="M29" s="59"/>
      <c r="N29" s="59"/>
      <c r="O29" s="59"/>
      <c r="P29" s="59"/>
      <c r="Q29" s="59"/>
      <c r="R29" s="59"/>
      <c r="S29" s="59"/>
      <c r="T29" s="59"/>
      <c r="U29" s="59"/>
      <c r="V29" s="59"/>
      <c r="W29" s="177"/>
      <c r="X29" s="59"/>
      <c r="Y29" s="85"/>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CZ29" s="73"/>
    </row>
    <row r="30" spans="1:113" ht="10.15" customHeight="1" x14ac:dyDescent="0.2">
      <c r="A30" s="84"/>
      <c r="B30" s="59"/>
      <c r="C30" s="59"/>
      <c r="D30" s="59"/>
      <c r="E30" s="59"/>
      <c r="F30" s="59"/>
      <c r="G30" s="59"/>
      <c r="H30" s="59"/>
      <c r="I30" s="59"/>
      <c r="J30" s="59"/>
      <c r="K30" s="59"/>
      <c r="L30" s="59"/>
      <c r="M30" s="59"/>
      <c r="N30" s="59"/>
      <c r="O30" s="59"/>
      <c r="P30" s="59"/>
      <c r="Q30" s="59"/>
      <c r="R30" s="59"/>
      <c r="S30" s="59"/>
      <c r="T30" s="59"/>
      <c r="U30" s="59"/>
      <c r="V30" s="59"/>
      <c r="W30" s="177"/>
      <c r="X30" s="59"/>
      <c r="Y30" s="85"/>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CZ30" s="73"/>
      <c r="DH30" s="58" t="s">
        <v>39</v>
      </c>
    </row>
    <row r="31" spans="1:113" ht="10.15" customHeight="1" x14ac:dyDescent="0.2">
      <c r="A31" s="84"/>
      <c r="B31" s="59"/>
      <c r="C31" s="59"/>
      <c r="D31" s="59"/>
      <c r="E31" s="59"/>
      <c r="F31" s="59"/>
      <c r="G31" s="59"/>
      <c r="H31" s="59"/>
      <c r="I31" s="59"/>
      <c r="J31" s="59"/>
      <c r="K31" s="59"/>
      <c r="L31" s="59"/>
      <c r="M31" s="59"/>
      <c r="N31" s="59"/>
      <c r="O31" s="59"/>
      <c r="P31" s="59"/>
      <c r="Q31" s="59"/>
      <c r="R31" s="59"/>
      <c r="S31" s="59"/>
      <c r="T31" s="59"/>
      <c r="U31" s="59"/>
      <c r="V31" s="59"/>
      <c r="W31" s="177"/>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CZ31" s="73"/>
      <c r="DH31" s="58">
        <v>20</v>
      </c>
      <c r="DI31" s="58" t="s">
        <v>96</v>
      </c>
    </row>
    <row r="32" spans="1:113" ht="10.15" customHeight="1" x14ac:dyDescent="0.2">
      <c r="A32" s="84"/>
      <c r="B32" s="59"/>
      <c r="C32" s="59"/>
      <c r="D32" s="59"/>
      <c r="E32" s="59"/>
      <c r="F32" s="59"/>
      <c r="G32" s="59"/>
      <c r="H32" s="59"/>
      <c r="I32" s="59"/>
      <c r="J32" s="59"/>
      <c r="K32" s="59"/>
      <c r="L32" s="59"/>
      <c r="M32" s="59"/>
      <c r="N32" s="59"/>
      <c r="O32" s="59"/>
      <c r="P32" s="59"/>
      <c r="Q32" s="59"/>
      <c r="R32" s="59"/>
      <c r="S32" s="59"/>
      <c r="T32" s="59"/>
      <c r="U32" s="59"/>
      <c r="V32" s="59"/>
      <c r="W32" s="177"/>
      <c r="X32" s="59"/>
      <c r="Y32" s="183" t="str">
        <f>IF(CI19=0,"ntb",(CI19-CI23)*1000-500)</f>
        <v>ntb</v>
      </c>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CZ32" s="73"/>
      <c r="DH32" s="58">
        <v>25</v>
      </c>
      <c r="DI32" s="58" t="s">
        <v>96</v>
      </c>
    </row>
    <row r="33" spans="1:113" ht="10.15" customHeight="1" x14ac:dyDescent="0.2">
      <c r="A33" s="84"/>
      <c r="B33" s="59"/>
      <c r="C33" s="59"/>
      <c r="D33" s="59"/>
      <c r="E33" s="59"/>
      <c r="F33" s="59"/>
      <c r="G33" s="59"/>
      <c r="H33" s="59"/>
      <c r="I33" s="59"/>
      <c r="J33" s="59"/>
      <c r="K33" s="59"/>
      <c r="L33" s="59"/>
      <c r="M33" s="59"/>
      <c r="N33" s="59"/>
      <c r="O33" s="59"/>
      <c r="P33" s="59"/>
      <c r="Q33" s="59"/>
      <c r="R33" s="59"/>
      <c r="S33" s="59"/>
      <c r="T33" s="59"/>
      <c r="U33" s="59"/>
      <c r="V33" s="59"/>
      <c r="W33" s="177"/>
      <c r="X33" s="59"/>
      <c r="Y33" s="183"/>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CZ33" s="73"/>
      <c r="DH33" s="58">
        <v>32</v>
      </c>
      <c r="DI33" s="58" t="s">
        <v>96</v>
      </c>
    </row>
    <row r="34" spans="1:113" ht="10.15" customHeight="1" x14ac:dyDescent="0.2">
      <c r="A34" s="84"/>
      <c r="B34" s="59"/>
      <c r="C34" s="59"/>
      <c r="D34" s="59"/>
      <c r="E34" s="59"/>
      <c r="F34" s="59"/>
      <c r="G34" s="59"/>
      <c r="H34" s="59"/>
      <c r="I34" s="59"/>
      <c r="J34" s="59"/>
      <c r="K34" s="59"/>
      <c r="L34" s="59"/>
      <c r="M34" s="59"/>
      <c r="N34" s="59"/>
      <c r="O34" s="59"/>
      <c r="P34" s="59"/>
      <c r="Q34" s="59"/>
      <c r="R34" s="59"/>
      <c r="S34" s="59"/>
      <c r="T34" s="59"/>
      <c r="U34" s="59"/>
      <c r="V34" s="59"/>
      <c r="W34" s="177"/>
      <c r="X34" s="59"/>
      <c r="Y34" s="183"/>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CZ34" s="73"/>
      <c r="DH34" s="58">
        <v>40</v>
      </c>
      <c r="DI34" s="58" t="s">
        <v>96</v>
      </c>
    </row>
    <row r="35" spans="1:113" ht="10.15" customHeight="1" x14ac:dyDescent="0.2">
      <c r="A35" s="84"/>
      <c r="B35" s="59"/>
      <c r="C35" s="59"/>
      <c r="D35" s="59"/>
      <c r="E35" s="59"/>
      <c r="F35" s="59"/>
      <c r="G35" s="59"/>
      <c r="H35" s="59"/>
      <c r="I35" s="59"/>
      <c r="J35" s="59"/>
      <c r="K35" s="59"/>
      <c r="L35" s="59"/>
      <c r="M35" s="59"/>
      <c r="N35" s="59"/>
      <c r="O35" s="59"/>
      <c r="P35" s="59"/>
      <c r="Q35" s="59"/>
      <c r="R35" s="59"/>
      <c r="S35" s="59"/>
      <c r="T35" s="59"/>
      <c r="U35" s="59"/>
      <c r="V35" s="59"/>
      <c r="W35" s="177"/>
      <c r="X35" s="59"/>
      <c r="Y35" s="183"/>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CZ35" s="73"/>
      <c r="DH35" s="58">
        <v>50</v>
      </c>
      <c r="DI35" s="58" t="s">
        <v>96</v>
      </c>
    </row>
    <row r="36" spans="1:113" ht="10.15" customHeight="1" x14ac:dyDescent="0.2">
      <c r="A36" s="84"/>
      <c r="B36" s="59"/>
      <c r="C36" s="59"/>
      <c r="D36" s="59"/>
      <c r="E36" s="59"/>
      <c r="F36" s="59"/>
      <c r="G36" s="59"/>
      <c r="H36" s="59"/>
      <c r="I36" s="59"/>
      <c r="J36" s="59"/>
      <c r="K36" s="59"/>
      <c r="L36" s="59"/>
      <c r="M36" s="59"/>
      <c r="N36" s="59"/>
      <c r="O36" s="59"/>
      <c r="P36" s="59"/>
      <c r="Q36" s="59"/>
      <c r="R36" s="59"/>
      <c r="S36" s="59"/>
      <c r="T36" s="59"/>
      <c r="U36" s="59"/>
      <c r="V36" s="59"/>
      <c r="W36" s="59"/>
      <c r="X36" s="59"/>
      <c r="Y36" s="183"/>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CZ36" s="73"/>
      <c r="DH36" s="58">
        <v>63</v>
      </c>
      <c r="DI36" s="58" t="s">
        <v>96</v>
      </c>
    </row>
    <row r="37" spans="1:113" ht="10.15" customHeight="1" x14ac:dyDescent="0.2">
      <c r="A37" s="84"/>
      <c r="B37" s="59"/>
      <c r="C37" s="59"/>
      <c r="D37" s="59"/>
      <c r="E37" s="59"/>
      <c r="F37" s="59"/>
      <c r="G37" s="59"/>
      <c r="H37" s="59"/>
      <c r="I37" s="59"/>
      <c r="J37" s="59"/>
      <c r="K37" s="59"/>
      <c r="L37" s="59"/>
      <c r="M37" s="59"/>
      <c r="N37" s="59"/>
      <c r="O37" s="59"/>
      <c r="P37" s="59"/>
      <c r="Q37" s="59"/>
      <c r="R37" s="59"/>
      <c r="S37" s="59"/>
      <c r="T37" s="59"/>
      <c r="U37" s="59"/>
      <c r="V37" s="59"/>
      <c r="W37" s="59"/>
      <c r="X37" s="59"/>
      <c r="Y37" s="183"/>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CZ37" s="73"/>
      <c r="DH37" s="58">
        <v>75</v>
      </c>
      <c r="DI37" s="58" t="s">
        <v>96</v>
      </c>
    </row>
    <row r="38" spans="1:113" ht="10.15" customHeight="1" x14ac:dyDescent="0.2">
      <c r="A38" s="84"/>
      <c r="B38" s="59"/>
      <c r="C38" s="59"/>
      <c r="D38" s="59"/>
      <c r="E38" s="59"/>
      <c r="F38" s="59"/>
      <c r="G38" s="59"/>
      <c r="H38" s="59"/>
      <c r="I38" s="59"/>
      <c r="J38" s="59"/>
      <c r="K38" s="59"/>
      <c r="L38" s="59"/>
      <c r="M38" s="59"/>
      <c r="N38" s="59"/>
      <c r="O38" s="59"/>
      <c r="P38" s="59"/>
      <c r="Q38" s="59"/>
      <c r="R38" s="59"/>
      <c r="S38" s="59"/>
      <c r="T38" s="59"/>
      <c r="U38" s="59"/>
      <c r="V38" s="59"/>
      <c r="W38" s="59"/>
      <c r="X38" s="59"/>
      <c r="Y38" s="183"/>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CZ38" s="73"/>
      <c r="DH38" s="58">
        <v>90</v>
      </c>
      <c r="DI38" s="58" t="s">
        <v>96</v>
      </c>
    </row>
    <row r="39" spans="1:113" ht="10.15" customHeight="1" x14ac:dyDescent="0.2">
      <c r="A39" s="84"/>
      <c r="B39" s="59"/>
      <c r="C39" s="59"/>
      <c r="D39" s="59"/>
      <c r="E39" s="59"/>
      <c r="F39" s="59"/>
      <c r="G39" s="59"/>
      <c r="H39" s="59"/>
      <c r="I39" s="59"/>
      <c r="J39" s="59"/>
      <c r="K39" s="59"/>
      <c r="L39" s="59"/>
      <c r="M39" s="59"/>
      <c r="N39" s="59"/>
      <c r="O39" s="59"/>
      <c r="P39" s="59"/>
      <c r="Q39" s="59"/>
      <c r="R39" s="59"/>
      <c r="S39" s="59"/>
      <c r="T39" s="59"/>
      <c r="U39" s="59"/>
      <c r="V39" s="59"/>
      <c r="W39" s="59"/>
      <c r="X39" s="59"/>
      <c r="Y39" s="183"/>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CZ39" s="73"/>
      <c r="DH39" s="58">
        <v>110</v>
      </c>
      <c r="DI39" s="58" t="s">
        <v>96</v>
      </c>
    </row>
    <row r="40" spans="1:113" ht="10.15" customHeight="1" x14ac:dyDescent="0.2">
      <c r="A40" s="84"/>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CZ40" s="73"/>
    </row>
    <row r="41" spans="1:113" ht="10.15" customHeight="1" x14ac:dyDescent="0.2">
      <c r="A41" s="84"/>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CZ41" s="73"/>
    </row>
    <row r="42" spans="1:113" ht="10.15" customHeight="1" x14ac:dyDescent="0.2">
      <c r="A42" s="84"/>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CZ42" s="73"/>
    </row>
    <row r="43" spans="1:113" ht="10.15" customHeight="1" x14ac:dyDescent="0.2">
      <c r="A43" s="84"/>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CZ43" s="73"/>
    </row>
    <row r="44" spans="1:113" ht="10.15" customHeight="1" x14ac:dyDescent="0.2">
      <c r="A44" s="84"/>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CZ44" s="73"/>
    </row>
    <row r="45" spans="1:113" ht="10.15" customHeight="1" x14ac:dyDescent="0.2">
      <c r="A45" s="84"/>
      <c r="B45" s="59"/>
      <c r="C45" s="59"/>
      <c r="D45" s="59"/>
      <c r="E45" s="59"/>
      <c r="F45" s="59"/>
      <c r="G45" s="59"/>
      <c r="H45" s="59"/>
      <c r="I45" s="59"/>
      <c r="J45" s="59"/>
      <c r="K45" s="59"/>
      <c r="L45" s="59"/>
      <c r="M45" s="59"/>
      <c r="N45" s="59"/>
      <c r="O45" s="59"/>
      <c r="P45" s="59"/>
      <c r="Q45" s="59"/>
      <c r="R45" s="59"/>
      <c r="S45" s="59"/>
      <c r="T45" s="59"/>
      <c r="U45" s="59"/>
      <c r="V45" s="59"/>
      <c r="W45" s="59"/>
      <c r="X45" s="59"/>
      <c r="Y45" s="183" t="s">
        <v>2</v>
      </c>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CZ45" s="73"/>
    </row>
    <row r="46" spans="1:113" ht="10.15" customHeight="1" x14ac:dyDescent="0.2">
      <c r="A46" s="84"/>
      <c r="B46" s="59"/>
      <c r="C46" s="59"/>
      <c r="D46" s="59"/>
      <c r="E46" s="59"/>
      <c r="F46" s="59"/>
      <c r="G46" s="59"/>
      <c r="H46" s="59"/>
      <c r="I46" s="59"/>
      <c r="J46" s="59"/>
      <c r="K46" s="59"/>
      <c r="L46" s="59"/>
      <c r="M46" s="59"/>
      <c r="N46" s="59"/>
      <c r="O46" s="59"/>
      <c r="P46" s="59"/>
      <c r="Q46" s="59"/>
      <c r="R46" s="59"/>
      <c r="S46" s="59"/>
      <c r="T46" s="59"/>
      <c r="U46" s="59"/>
      <c r="V46" s="59"/>
      <c r="W46" s="59"/>
      <c r="X46" s="59"/>
      <c r="Y46" s="215"/>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CZ46" s="73"/>
    </row>
    <row r="47" spans="1:113" ht="10.15" customHeight="1" x14ac:dyDescent="0.2">
      <c r="A47" s="84"/>
      <c r="B47" s="59"/>
      <c r="C47" s="59"/>
      <c r="D47" s="59"/>
      <c r="E47" s="59"/>
      <c r="F47" s="59"/>
      <c r="G47" s="59"/>
      <c r="H47" s="59"/>
      <c r="I47" s="59"/>
      <c r="J47" s="59"/>
      <c r="K47" s="59"/>
      <c r="L47" s="59"/>
      <c r="M47" s="59"/>
      <c r="N47" s="59"/>
      <c r="O47" s="59"/>
      <c r="P47" s="59"/>
      <c r="Q47" s="59"/>
      <c r="R47" s="59"/>
      <c r="S47" s="59"/>
      <c r="T47" s="59"/>
      <c r="U47" s="59"/>
      <c r="V47" s="59"/>
      <c r="W47" s="59"/>
      <c r="X47" s="59"/>
      <c r="Y47" s="215"/>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63" t="s">
        <v>26</v>
      </c>
      <c r="BZ47" s="64"/>
      <c r="CA47" s="64"/>
      <c r="CB47" s="64"/>
      <c r="CC47" s="64"/>
      <c r="CD47" s="64"/>
      <c r="CE47" s="64"/>
      <c r="CF47" s="64"/>
      <c r="CG47" s="64"/>
      <c r="CH47" s="64"/>
      <c r="CI47" s="64"/>
      <c r="CJ47" s="64"/>
      <c r="CK47" s="64"/>
      <c r="CL47" s="64"/>
      <c r="CM47" s="64"/>
      <c r="CN47" s="64"/>
      <c r="CO47" s="64"/>
      <c r="CP47" s="63"/>
      <c r="CQ47" s="64"/>
      <c r="CR47" s="65"/>
      <c r="CS47" s="63"/>
      <c r="CT47" s="64"/>
      <c r="CU47" s="65"/>
      <c r="CV47" s="192"/>
      <c r="CW47" s="193"/>
      <c r="CX47" s="193"/>
      <c r="CY47" s="193"/>
      <c r="CZ47" s="194"/>
    </row>
    <row r="48" spans="1:113" ht="10.15" customHeight="1" x14ac:dyDescent="0.2">
      <c r="A48" s="84"/>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63"/>
      <c r="BZ48" s="64"/>
      <c r="CA48" s="64"/>
      <c r="CB48" s="64"/>
      <c r="CC48" s="64"/>
      <c r="CD48" s="64"/>
      <c r="CE48" s="64"/>
      <c r="CF48" s="64"/>
      <c r="CG48" s="64"/>
      <c r="CH48" s="64"/>
      <c r="CI48" s="64"/>
      <c r="CJ48" s="64"/>
      <c r="CK48" s="64"/>
      <c r="CL48" s="64"/>
      <c r="CM48" s="64"/>
      <c r="CN48" s="64"/>
      <c r="CO48" s="64"/>
      <c r="CP48" s="66" t="s">
        <v>23</v>
      </c>
      <c r="CQ48" s="67"/>
      <c r="CR48" s="68"/>
      <c r="CS48" s="66" t="s">
        <v>24</v>
      </c>
      <c r="CT48" s="67"/>
      <c r="CU48" s="68"/>
      <c r="CV48" s="67" t="s">
        <v>21</v>
      </c>
      <c r="CW48" s="67"/>
      <c r="CX48" s="67"/>
      <c r="CY48" s="67"/>
      <c r="CZ48" s="69"/>
    </row>
    <row r="49" spans="1:104" ht="10.15" customHeight="1" x14ac:dyDescent="0.2">
      <c r="A49" s="84"/>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70" t="s">
        <v>13</v>
      </c>
      <c r="BZ49" s="71"/>
      <c r="CA49" s="71"/>
      <c r="CB49" s="71"/>
      <c r="CC49" s="71"/>
      <c r="CD49" s="71"/>
      <c r="CE49" s="71"/>
      <c r="CF49" s="71"/>
      <c r="CG49" s="71"/>
      <c r="CH49" s="71"/>
      <c r="CI49" s="71"/>
      <c r="CJ49" s="71"/>
      <c r="CK49" s="71"/>
      <c r="CL49" s="71"/>
      <c r="CM49" s="71"/>
      <c r="CN49" s="71"/>
      <c r="CO49" s="72"/>
      <c r="CP49" s="58" t="s">
        <v>116</v>
      </c>
      <c r="CZ49" s="73"/>
    </row>
    <row r="50" spans="1:104" ht="10.15" customHeight="1" x14ac:dyDescent="0.2">
      <c r="A50" s="84"/>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74"/>
      <c r="CO50" s="75"/>
      <c r="CZ50" s="73"/>
    </row>
    <row r="51" spans="1:104" ht="10.15" customHeight="1" x14ac:dyDescent="0.2">
      <c r="A51" s="8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213" t="str">
        <f>IF(CI22=0,"filterdiameter",CI22&amp;"""")</f>
        <v>filterdiameter</v>
      </c>
      <c r="AE51" s="213"/>
      <c r="AF51" s="213"/>
      <c r="AG51" s="213"/>
      <c r="AH51" s="213"/>
      <c r="AI51" s="213"/>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178" t="str">
        <f>+Projectgegevens!N45</f>
        <v>BOFAS</v>
      </c>
      <c r="BZ51" s="179"/>
      <c r="CA51" s="179"/>
      <c r="CB51" s="179"/>
      <c r="CC51" s="179"/>
      <c r="CD51" s="179"/>
      <c r="CE51" s="179"/>
      <c r="CF51" s="179"/>
      <c r="CG51" s="179"/>
      <c r="CH51" s="179"/>
      <c r="CI51" s="179"/>
      <c r="CJ51" s="179"/>
      <c r="CK51" s="179"/>
      <c r="CL51" s="179"/>
      <c r="CM51" s="179"/>
      <c r="CN51" s="179"/>
      <c r="CO51" s="180"/>
      <c r="CP51" s="185">
        <f>+Projectgegevens!AE45</f>
        <v>0</v>
      </c>
      <c r="CQ51" s="186"/>
      <c r="CR51" s="186"/>
      <c r="CS51" s="186"/>
      <c r="CT51" s="186"/>
      <c r="CU51" s="186"/>
      <c r="CV51" s="186"/>
      <c r="CW51" s="186"/>
      <c r="CX51" s="186"/>
      <c r="CY51" s="186"/>
      <c r="CZ51" s="187"/>
    </row>
    <row r="52" spans="1:104" ht="10.15" customHeight="1" x14ac:dyDescent="0.2">
      <c r="A52" s="8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76"/>
      <c r="BZ52" s="77"/>
      <c r="CA52" s="77"/>
      <c r="CB52" s="77"/>
      <c r="CC52" s="77"/>
      <c r="CD52" s="77"/>
      <c r="CE52" s="77"/>
      <c r="CF52" s="77"/>
      <c r="CG52" s="77"/>
      <c r="CH52" s="77"/>
      <c r="CI52" s="77"/>
      <c r="CJ52" s="77"/>
      <c r="CK52" s="77"/>
      <c r="CL52" s="77"/>
      <c r="CM52" s="77"/>
      <c r="CN52" s="77"/>
      <c r="CO52" s="78"/>
      <c r="CP52" s="76"/>
      <c r="CQ52" s="77"/>
      <c r="CR52" s="77"/>
      <c r="CS52" s="77"/>
      <c r="CT52" s="77"/>
      <c r="CU52" s="77"/>
      <c r="CV52" s="77"/>
      <c r="CW52" s="77"/>
      <c r="CX52" s="77"/>
      <c r="CY52" s="77"/>
      <c r="CZ52" s="79"/>
    </row>
    <row r="53" spans="1:104" ht="10.15" customHeight="1" x14ac:dyDescent="0.2">
      <c r="A53" s="8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214" t="str">
        <f>IF(CI18=0,"boordiameter",CI18)</f>
        <v>boordiameter</v>
      </c>
      <c r="AE53" s="214"/>
      <c r="AF53" s="214"/>
      <c r="AG53" s="214"/>
      <c r="AH53" s="214"/>
      <c r="AI53" s="214"/>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70" t="s">
        <v>12</v>
      </c>
      <c r="BZ53" s="71"/>
      <c r="CA53" s="71"/>
      <c r="CB53" s="71"/>
      <c r="CC53" s="71"/>
      <c r="CD53" s="71"/>
      <c r="CE53" s="71"/>
      <c r="CF53" s="71"/>
      <c r="CG53" s="71"/>
      <c r="CH53" s="71"/>
      <c r="CI53" s="71"/>
      <c r="CJ53" s="71"/>
      <c r="CK53" s="71"/>
      <c r="CL53" s="71"/>
      <c r="CM53" s="71"/>
      <c r="CN53" s="71"/>
      <c r="CO53" s="72"/>
      <c r="CZ53" s="73"/>
    </row>
    <row r="54" spans="1:104" ht="10.15" customHeight="1" x14ac:dyDescent="0.2">
      <c r="A54" s="8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93"/>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74"/>
      <c r="CO54" s="75"/>
      <c r="CZ54" s="73"/>
    </row>
    <row r="55" spans="1:104" ht="10.15" customHeight="1" x14ac:dyDescent="0.2">
      <c r="A55" s="8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178">
        <f>+Projectgegevens!N49</f>
        <v>0</v>
      </c>
      <c r="BZ55" s="179"/>
      <c r="CA55" s="179"/>
      <c r="CB55" s="179"/>
      <c r="CC55" s="179"/>
      <c r="CD55" s="179"/>
      <c r="CE55" s="179"/>
      <c r="CF55" s="179"/>
      <c r="CG55" s="179"/>
      <c r="CH55" s="179"/>
      <c r="CI55" s="179"/>
      <c r="CJ55" s="179"/>
      <c r="CK55" s="179"/>
      <c r="CL55" s="179"/>
      <c r="CM55" s="179"/>
      <c r="CN55" s="179"/>
      <c r="CO55" s="180"/>
      <c r="CZ55" s="73"/>
    </row>
    <row r="56" spans="1:104" ht="10.15" customHeight="1" x14ac:dyDescent="0.2">
      <c r="A56" s="84"/>
      <c r="B56" s="59"/>
      <c r="C56" s="59"/>
      <c r="D56" s="59" t="s">
        <v>146</v>
      </c>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76"/>
      <c r="BZ56" s="77"/>
      <c r="CA56" s="77"/>
      <c r="CB56" s="77"/>
      <c r="CC56" s="77"/>
      <c r="CD56" s="77"/>
      <c r="CE56" s="77"/>
      <c r="CF56" s="77"/>
      <c r="CG56" s="77"/>
      <c r="CH56" s="77"/>
      <c r="CI56" s="77"/>
      <c r="CJ56" s="77"/>
      <c r="CK56" s="77"/>
      <c r="CL56" s="77"/>
      <c r="CM56" s="77"/>
      <c r="CN56" s="77"/>
      <c r="CO56" s="78"/>
      <c r="CZ56" s="73"/>
    </row>
    <row r="57" spans="1:104" ht="10.15" customHeight="1" x14ac:dyDescent="0.2">
      <c r="A57" s="84"/>
      <c r="B57" s="59"/>
      <c r="C57" s="59"/>
      <c r="D57" s="59" t="s">
        <v>262</v>
      </c>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70" t="s">
        <v>14</v>
      </c>
      <c r="BZ57" s="71"/>
      <c r="CA57" s="71"/>
      <c r="CB57" s="71"/>
      <c r="CC57" s="71"/>
      <c r="CD57" s="71"/>
      <c r="CE57" s="71"/>
      <c r="CF57" s="71"/>
      <c r="CG57" s="71"/>
      <c r="CH57" s="71"/>
      <c r="CI57" s="71"/>
      <c r="CJ57" s="71"/>
      <c r="CK57" s="71"/>
      <c r="CL57" s="71"/>
      <c r="CM57" s="71"/>
      <c r="CN57" s="71"/>
      <c r="CO57" s="72"/>
      <c r="CZ57" s="73"/>
    </row>
    <row r="58" spans="1:104" ht="10.15" customHeight="1" x14ac:dyDescent="0.2">
      <c r="A58" s="84"/>
      <c r="B58" s="59"/>
      <c r="C58" s="59"/>
      <c r="D58" s="59" t="s">
        <v>197</v>
      </c>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196" t="s">
        <v>273</v>
      </c>
      <c r="BZ58" s="197"/>
      <c r="CA58" s="197"/>
      <c r="CB58" s="197"/>
      <c r="CC58" s="197"/>
      <c r="CD58" s="197"/>
      <c r="CE58" s="197"/>
      <c r="CF58" s="197"/>
      <c r="CG58" s="197"/>
      <c r="CH58" s="197"/>
      <c r="CI58" s="197"/>
      <c r="CJ58" s="197"/>
      <c r="CK58" s="197"/>
      <c r="CL58" s="197"/>
      <c r="CM58" s="197"/>
      <c r="CN58" s="197"/>
      <c r="CO58" s="198"/>
      <c r="CZ58" s="73"/>
    </row>
    <row r="59" spans="1:104" ht="10.15" customHeight="1" x14ac:dyDescent="0.2">
      <c r="A59" s="84"/>
      <c r="B59" s="59"/>
      <c r="C59" s="59"/>
      <c r="D59" s="59" t="s">
        <v>205</v>
      </c>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199"/>
      <c r="BZ59" s="197"/>
      <c r="CA59" s="197"/>
      <c r="CB59" s="197"/>
      <c r="CC59" s="197"/>
      <c r="CD59" s="197"/>
      <c r="CE59" s="197"/>
      <c r="CF59" s="197"/>
      <c r="CG59" s="197"/>
      <c r="CH59" s="197"/>
      <c r="CI59" s="197"/>
      <c r="CJ59" s="197"/>
      <c r="CK59" s="197"/>
      <c r="CL59" s="197"/>
      <c r="CM59" s="197"/>
      <c r="CN59" s="197"/>
      <c r="CO59" s="198"/>
      <c r="CZ59" s="73"/>
    </row>
    <row r="60" spans="1:104" ht="10.15" customHeight="1" x14ac:dyDescent="0.2">
      <c r="A60" s="84"/>
      <c r="B60" s="59"/>
      <c r="C60" s="59"/>
      <c r="D60" s="59" t="s">
        <v>254</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200"/>
      <c r="BZ60" s="201"/>
      <c r="CA60" s="201"/>
      <c r="CB60" s="201"/>
      <c r="CC60" s="201"/>
      <c r="CD60" s="201"/>
      <c r="CE60" s="201"/>
      <c r="CF60" s="201"/>
      <c r="CG60" s="201"/>
      <c r="CH60" s="201"/>
      <c r="CI60" s="201"/>
      <c r="CJ60" s="201"/>
      <c r="CK60" s="201"/>
      <c r="CL60" s="201"/>
      <c r="CM60" s="201"/>
      <c r="CN60" s="201"/>
      <c r="CO60" s="202"/>
      <c r="CZ60" s="73"/>
    </row>
    <row r="61" spans="1:104" ht="10.15" customHeight="1" x14ac:dyDescent="0.2">
      <c r="A61" s="84"/>
      <c r="B61" s="59"/>
      <c r="C61" s="59"/>
      <c r="D61" s="59" t="s">
        <v>234</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189" t="s">
        <v>15</v>
      </c>
      <c r="BZ61" s="190"/>
      <c r="CA61" s="190"/>
      <c r="CB61" s="191"/>
      <c r="CC61" s="189" t="s">
        <v>16</v>
      </c>
      <c r="CD61" s="190"/>
      <c r="CE61" s="190"/>
      <c r="CF61" s="191"/>
      <c r="CG61" s="189" t="s">
        <v>17</v>
      </c>
      <c r="CH61" s="190"/>
      <c r="CI61" s="190"/>
      <c r="CJ61" s="190"/>
      <c r="CK61" s="191"/>
      <c r="CL61" s="189" t="s">
        <v>18</v>
      </c>
      <c r="CM61" s="190"/>
      <c r="CN61" s="190"/>
      <c r="CO61" s="191"/>
      <c r="CP61" s="189" t="s">
        <v>19</v>
      </c>
      <c r="CQ61" s="190"/>
      <c r="CR61" s="190"/>
      <c r="CS61" s="190"/>
      <c r="CT61" s="191"/>
      <c r="CU61" s="189" t="s">
        <v>20</v>
      </c>
      <c r="CV61" s="190"/>
      <c r="CW61" s="190"/>
      <c r="CX61" s="190"/>
      <c r="CY61" s="190"/>
      <c r="CZ61" s="195"/>
    </row>
    <row r="62" spans="1:104" ht="10.15" customHeight="1" thickBot="1" x14ac:dyDescent="0.25">
      <c r="A62" s="89"/>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96"/>
      <c r="BY62" s="203"/>
      <c r="BZ62" s="204"/>
      <c r="CA62" s="204"/>
      <c r="CB62" s="205"/>
      <c r="CC62" s="203" t="s">
        <v>22</v>
      </c>
      <c r="CD62" s="204"/>
      <c r="CE62" s="204"/>
      <c r="CF62" s="204"/>
      <c r="CG62" s="203"/>
      <c r="CH62" s="204"/>
      <c r="CI62" s="204"/>
      <c r="CJ62" s="204"/>
      <c r="CK62" s="205"/>
      <c r="CL62" s="203"/>
      <c r="CM62" s="204"/>
      <c r="CN62" s="204"/>
      <c r="CO62" s="205"/>
      <c r="CP62" s="203">
        <f>+Projectgegevens!AE56</f>
        <v>0</v>
      </c>
      <c r="CQ62" s="204"/>
      <c r="CR62" s="204"/>
      <c r="CS62" s="204"/>
      <c r="CT62" s="205"/>
      <c r="CU62" s="203" t="s">
        <v>129</v>
      </c>
      <c r="CV62" s="204"/>
      <c r="CW62" s="204"/>
      <c r="CX62" s="204"/>
      <c r="CY62" s="204"/>
      <c r="CZ62" s="206"/>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row r="85" ht="10.15" customHeight="1" x14ac:dyDescent="0.2"/>
    <row r="86" ht="10.15" customHeight="1" x14ac:dyDescent="0.2"/>
    <row r="87" ht="10.15" customHeight="1" x14ac:dyDescent="0.2"/>
    <row r="88" ht="10.15" customHeight="1" x14ac:dyDescent="0.2"/>
    <row r="89" ht="10.15" customHeight="1" x14ac:dyDescent="0.2"/>
    <row r="90" ht="10.15" customHeight="1" x14ac:dyDescent="0.2"/>
  </sheetData>
  <dataConsolidate/>
  <mergeCells count="31">
    <mergeCell ref="Y9:Y12"/>
    <mergeCell ref="G11:P12"/>
    <mergeCell ref="CL15:CN15"/>
    <mergeCell ref="CI18:CK18"/>
    <mergeCell ref="Y20:Y24"/>
    <mergeCell ref="CI19:CK19"/>
    <mergeCell ref="CI22:CK22"/>
    <mergeCell ref="CI23:CK23"/>
    <mergeCell ref="AY8:AY11"/>
    <mergeCell ref="W27:W35"/>
    <mergeCell ref="Y32:Y39"/>
    <mergeCell ref="Y45:Y47"/>
    <mergeCell ref="CV47:CZ47"/>
    <mergeCell ref="AD51:AI51"/>
    <mergeCell ref="BY51:CO51"/>
    <mergeCell ref="CP51:CZ51"/>
    <mergeCell ref="AD53:AI53"/>
    <mergeCell ref="BY55:CO55"/>
    <mergeCell ref="BY61:CB61"/>
    <mergeCell ref="CC61:CF61"/>
    <mergeCell ref="CG61:CK61"/>
    <mergeCell ref="CL61:CO61"/>
    <mergeCell ref="BY58:CO60"/>
    <mergeCell ref="CP61:CT61"/>
    <mergeCell ref="CU61:CZ61"/>
    <mergeCell ref="BY62:CB62"/>
    <mergeCell ref="CC62:CF62"/>
    <mergeCell ref="CG62:CK62"/>
    <mergeCell ref="CL62:CO62"/>
    <mergeCell ref="CP62:CT62"/>
    <mergeCell ref="CU62:CZ62"/>
  </mergeCells>
  <dataValidations count="4">
    <dataValidation type="list" allowBlank="1" showInputMessage="1" showErrorMessage="1" sqref="CL15:CN15" xr:uid="{00000000-0002-0000-0700-000000000000}">
      <formula1>$DH$31:$DH$39</formula1>
    </dataValidation>
    <dataValidation allowBlank="1" showInputMessage="1" showErrorMessage="1" promptTitle="f " prompt="fj" sqref="DN18" xr:uid="{00000000-0002-0000-0700-000001000000}"/>
    <dataValidation type="list" allowBlank="1" showInputMessage="1" showErrorMessage="1" sqref="CI18:CK18" xr:uid="{00000000-0002-0000-0700-000002000000}">
      <formula1>$DH$5:$DH$10</formula1>
    </dataValidation>
    <dataValidation type="list" allowBlank="1" showInputMessage="1" showErrorMessage="1" sqref="CI22:CK22" xr:uid="{00000000-0002-0000-0700-000003000000}">
      <formula1>$DH$20:$DH$25</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oddHeader>&amp;C&amp;"Trebuchet MS,Standaard"&amp;F</oddHeader>
    <oddFooter>&amp;L&amp;"Trebuchet MS,Standaard"Printdatum:&amp;D&amp;R&amp;"Trebuchet MS,Standaard"&amp;P/&amp;N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5</vt:i4>
      </vt:variant>
    </vt:vector>
  </HeadingPairs>
  <TitlesOfParts>
    <vt:vector size="22" baseType="lpstr">
      <vt:lpstr>std_fig</vt:lpstr>
      <vt:lpstr>Handleiding</vt:lpstr>
      <vt:lpstr>histlog</vt:lpstr>
      <vt:lpstr>Projectgegevens</vt:lpstr>
      <vt:lpstr>Luchtdrain</vt:lpstr>
      <vt:lpstr>Waterdrain+PP</vt:lpstr>
      <vt:lpstr>Waterdrain-PP</vt:lpstr>
      <vt:lpstr>Combi Filter</vt:lpstr>
      <vt:lpstr>Filter (water)</vt:lpstr>
      <vt:lpstr>Filter (lucht)</vt:lpstr>
      <vt:lpstr>Filter (lucht + water)</vt:lpstr>
      <vt:lpstr>Filter (2 x lucht)</vt:lpstr>
      <vt:lpstr>Manifold GW verlaging</vt:lpstr>
      <vt:lpstr>Manifold P&amp;T</vt:lpstr>
      <vt:lpstr>Manifold lucht</vt:lpstr>
      <vt:lpstr>Manifold basis</vt:lpstr>
      <vt:lpstr>Manifold HVE</vt:lpstr>
      <vt:lpstr>'Combi Filter'!Afdrukbereik</vt:lpstr>
      <vt:lpstr>'Filter (2 x lucht)'!Afdrukbereik</vt:lpstr>
      <vt:lpstr>'Filter (lucht + water)'!Afdrukbereik</vt:lpstr>
      <vt:lpstr>'Filter (lucht)'!Afdrukbereik</vt:lpstr>
      <vt:lpstr>'Waterdrain+PP'!Afdrukbereik</vt:lpstr>
    </vt:vector>
  </TitlesOfParts>
  <Company>Bofas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T3320_PRO_Ontwerp_IS</dc:title>
  <dc:subject>Procedure</dc:subject>
  <dc:creator>BOFAS</dc:creator>
  <dc:description>Datum aanmaak: 30/04/2008 Datum aanpassing 1 (nulsituatie standaarddocumenten EBSD): 07/08/2008 Datum aanpassing 1: 06/10/2008_x000d_
v3 dd. 16/8/2010-diverse extra figuren en aanpassingen. v4 dd:8/4/2013 aanpassing cfr RO2013</dc:description>
  <cp:lastModifiedBy>Leen Vandenbussche</cp:lastModifiedBy>
  <cp:lastPrinted>2020-01-06T15:48:25Z</cp:lastPrinted>
  <dcterms:created xsi:type="dcterms:W3CDTF">2006-04-29T07:46:56Z</dcterms:created>
  <dcterms:modified xsi:type="dcterms:W3CDTF">2020-01-08T09:02:13Z</dcterms:modified>
</cp:coreProperties>
</file>