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G:\technics\BOFAS3\4_update procedures\4.7 klaar voor layout\"/>
    </mc:Choice>
  </mc:AlternateContent>
  <xr:revisionPtr revIDLastSave="0" documentId="13_ncr:1_{D1B87149-FDEF-474B-B235-BDA24DA27B67}" xr6:coauthVersionLast="45" xr6:coauthVersionMax="45" xr10:uidLastSave="{00000000-0000-0000-0000-000000000000}"/>
  <bookViews>
    <workbookView xWindow="28680" yWindow="-120" windowWidth="29040" windowHeight="15840" tabRatio="579" firstSheet="2" activeTab="2" xr2:uid="{00000000-000D-0000-FFFF-FFFF00000000}"/>
  </bookViews>
  <sheets>
    <sheet name="std_fig" sheetId="1" state="hidden" r:id="rId1"/>
    <sheet name="histlog" sheetId="28" state="hidden" r:id="rId2"/>
    <sheet name="Manuel" sheetId="2" r:id="rId3"/>
    <sheet name="Données du projet" sheetId="3" r:id="rId4"/>
    <sheet name="Drain Extraction air" sheetId="4" r:id="rId5"/>
    <sheet name="Drain pompage+PP" sheetId="17" r:id="rId6"/>
    <sheet name="Drain pompage - PP" sheetId="18" r:id="rId7"/>
    <sheet name="Puits combi" sheetId="19" r:id="rId8"/>
    <sheet name="Puits (Eau) (2)" sheetId="20" r:id="rId9"/>
    <sheet name="Puits (Air) (2)" sheetId="21" r:id="rId10"/>
    <sheet name="Puits (air + eau)" sheetId="22" r:id="rId11"/>
    <sheet name="Puits (2 x air)" sheetId="23" r:id="rId12"/>
    <sheet name="Collecteur eau (rabattement)" sheetId="24" r:id="rId13"/>
    <sheet name="Collecteur basic" sheetId="11" state="hidden" r:id="rId14"/>
    <sheet name="Collecteur eau (P&amp;T)" sheetId="26" r:id="rId15"/>
    <sheet name="Collecteur air" sheetId="25" r:id="rId16"/>
    <sheet name="Manifold HVE" sheetId="27" r:id="rId17"/>
  </sheets>
  <definedNames>
    <definedName name="_xlnm.Print_Area" localSheetId="13">'Collecteur basic'!$A$1:$CZ$65</definedName>
    <definedName name="_xlnm.Print_Area" localSheetId="5">'Drain pompage+PP'!$A$1:$CZ$62</definedName>
    <definedName name="_xlnm.Print_Area" localSheetId="11">'Puits (2 x air)'!$A$1:$CZ$62</definedName>
    <definedName name="_xlnm.Print_Area" localSheetId="10">'Puits (air + eau)'!$A$1:$CZ$62</definedName>
    <definedName name="_xlnm.Print_Area" localSheetId="9">'Puits (Air) (2)'!$A$1:$CZ$62</definedName>
    <definedName name="_xlnm.Print_Area" localSheetId="7">'Puits combi'!$A$1:$CZ$62</definedName>
    <definedName name="Z_1ABCB622_6CE2_40AC_88C1_E0C67BFFE6E9_.wvu.Cols" localSheetId="13" hidden="1">'Collecteur basic'!$DA:$IV</definedName>
    <definedName name="Z_1ABCB622_6CE2_40AC_88C1_E0C67BFFE6E9_.wvu.Cols" localSheetId="3" hidden="1">'Données du projet'!$AV:$IV</definedName>
    <definedName name="Z_1ABCB622_6CE2_40AC_88C1_E0C67BFFE6E9_.wvu.Cols" localSheetId="4" hidden="1">'Drain Extraction air'!$DA:$IV</definedName>
    <definedName name="Z_1ABCB622_6CE2_40AC_88C1_E0C67BFFE6E9_.wvu.PrintArea" localSheetId="13" hidden="1">'Collecteur basic'!$A$1:$CZ$65</definedName>
    <definedName name="Z_1ABCB622_6CE2_40AC_88C1_E0C67BFFE6E9_.wvu.Rows" localSheetId="3" hidden="1">'Données du projet'!$90:$65536,'Données du projet'!$57:$89</definedName>
  </definedNames>
  <calcPr calcId="191029"/>
  <customWorkbookViews>
    <customWorkbookView name="  - Personal View" guid="{1ABCB622-6CE2-40AC-88C1-E0C67BFFE6E9}" mergeInterval="0" personalView="1" maximized="1" windowWidth="1276" windowHeight="806" tabRatio="579" activeSheetId="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51" i="4" l="1"/>
  <c r="CZ69" i="27"/>
  <c r="CZ58" i="27"/>
  <c r="CI62" i="27"/>
  <c r="CI58" i="27"/>
  <c r="DQ69" i="26"/>
  <c r="DQ58" i="26"/>
  <c r="CZ62" i="26"/>
  <c r="CZ58" i="26"/>
  <c r="DF69" i="25"/>
  <c r="DF58" i="25"/>
  <c r="CO62" i="25"/>
  <c r="CO58" i="25"/>
  <c r="DQ69" i="24"/>
  <c r="DQ58" i="24"/>
  <c r="CZ62" i="24"/>
  <c r="CZ58" i="24"/>
  <c r="CP62" i="23"/>
  <c r="CP51" i="23"/>
  <c r="BY55" i="23"/>
  <c r="BY51" i="23"/>
  <c r="CP51" i="22"/>
  <c r="CP62" i="22"/>
  <c r="BY55" i="22"/>
  <c r="BY51" i="22"/>
  <c r="CP62" i="21"/>
  <c r="CP51" i="21"/>
  <c r="BY55" i="21"/>
  <c r="BY51" i="21"/>
  <c r="CP62" i="20"/>
  <c r="CP51" i="20"/>
  <c r="BY55" i="20"/>
  <c r="BY51" i="20"/>
  <c r="CP62" i="19"/>
  <c r="BY55" i="19"/>
  <c r="CP51" i="19"/>
  <c r="BY51" i="19"/>
  <c r="CP62" i="18"/>
  <c r="BY55" i="18"/>
  <c r="CP51" i="18"/>
  <c r="BY51" i="18"/>
  <c r="CP62" i="17"/>
  <c r="BY55" i="17"/>
  <c r="CP51" i="17"/>
  <c r="BY51" i="17"/>
  <c r="DC35" i="26"/>
  <c r="DC35" i="24"/>
  <c r="CR35" i="25"/>
  <c r="DO4" i="27"/>
  <c r="DP4" i="27"/>
  <c r="DO5" i="27"/>
  <c r="DP5" i="27"/>
  <c r="DO6" i="27"/>
  <c r="DP6" i="27"/>
  <c r="DO8" i="27"/>
  <c r="DP8" i="27"/>
  <c r="DO9" i="27"/>
  <c r="DP9" i="27"/>
  <c r="DO10" i="27"/>
  <c r="DP10" i="27"/>
  <c r="DO11" i="27"/>
  <c r="DP11" i="27"/>
  <c r="CU34" i="27"/>
  <c r="CQ37" i="27"/>
  <c r="AB57" i="27"/>
  <c r="AB57" i="26"/>
  <c r="CF57" i="26"/>
  <c r="AB57" i="25"/>
  <c r="AB57" i="24"/>
  <c r="CE57" i="24"/>
  <c r="DI5" i="23"/>
  <c r="DI6" i="23"/>
  <c r="DI7" i="23"/>
  <c r="DI9" i="23"/>
  <c r="DI10" i="23"/>
  <c r="AT12" i="23"/>
  <c r="DI13" i="23"/>
  <c r="DI14" i="23"/>
  <c r="DI16" i="23"/>
  <c r="DI17" i="23"/>
  <c r="DI18" i="23"/>
  <c r="DI20" i="23"/>
  <c r="DI21" i="23"/>
  <c r="W22" i="23"/>
  <c r="DI23" i="23"/>
  <c r="DI24" i="23"/>
  <c r="DI25" i="23"/>
  <c r="Y26" i="23"/>
  <c r="Y35" i="23"/>
  <c r="Y40" i="23"/>
  <c r="AC51" i="23"/>
  <c r="AD53" i="23"/>
  <c r="DI5" i="22"/>
  <c r="DI6" i="22"/>
  <c r="DI7" i="22"/>
  <c r="DI9" i="22"/>
  <c r="DI10" i="22"/>
  <c r="AT11" i="22"/>
  <c r="AT13" i="22"/>
  <c r="DI13" i="22"/>
  <c r="DI14" i="22"/>
  <c r="DI16" i="22"/>
  <c r="DI17" i="22"/>
  <c r="DI18" i="22"/>
  <c r="DI20" i="22"/>
  <c r="DI21" i="22"/>
  <c r="DI23" i="22"/>
  <c r="W24" i="22"/>
  <c r="DI24" i="22"/>
  <c r="DI25" i="22"/>
  <c r="Y26" i="22"/>
  <c r="Y35" i="22"/>
  <c r="Y40" i="22"/>
  <c r="AD50" i="22"/>
  <c r="AC52" i="22"/>
  <c r="AD54" i="22"/>
  <c r="DI5" i="21"/>
  <c r="DI6" i="21"/>
  <c r="DI7" i="21"/>
  <c r="DI9" i="21"/>
  <c r="DI10" i="21"/>
  <c r="AT12" i="21"/>
  <c r="DI13" i="21"/>
  <c r="DI14" i="21"/>
  <c r="DI16" i="21"/>
  <c r="DI17" i="21"/>
  <c r="DI18" i="21"/>
  <c r="DI20" i="21"/>
  <c r="DI21" i="21"/>
  <c r="W23" i="21"/>
  <c r="DI23" i="21"/>
  <c r="DI24" i="21"/>
  <c r="DI25" i="21"/>
  <c r="Y32" i="21"/>
  <c r="AC51" i="21"/>
  <c r="AC53" i="21"/>
  <c r="C11" i="20"/>
  <c r="W27" i="20"/>
  <c r="Y32" i="20"/>
  <c r="AC51" i="20"/>
  <c r="AC53" i="20"/>
  <c r="A11" i="19"/>
  <c r="E13" i="19"/>
  <c r="W27" i="19"/>
  <c r="Y31" i="19"/>
  <c r="AD51" i="19"/>
  <c r="AC53" i="19"/>
  <c r="CA9" i="18"/>
  <c r="AA9" i="4"/>
  <c r="CP62" i="4"/>
  <c r="CP51" i="4"/>
  <c r="BY55" i="4"/>
  <c r="BY55" i="11"/>
  <c r="CP51" i="11"/>
  <c r="CF38" i="11"/>
  <c r="CI35" i="11"/>
  <c r="BX36" i="11"/>
  <c r="AH53" i="11"/>
  <c r="DE4" i="11"/>
  <c r="DF4" i="11"/>
  <c r="DE5" i="11"/>
  <c r="DF5" i="11"/>
  <c r="DE6" i="11"/>
  <c r="DF6" i="11"/>
  <c r="DF7" i="11"/>
  <c r="DE8" i="11"/>
  <c r="DF8" i="11"/>
  <c r="DE9" i="11"/>
  <c r="DF9" i="11"/>
  <c r="DE10" i="11"/>
  <c r="DF10" i="11"/>
  <c r="DE11" i="11"/>
  <c r="W24" i="1"/>
  <c r="CP62" i="11"/>
</calcChain>
</file>

<file path=xl/sharedStrings.xml><?xml version="1.0" encoding="utf-8"?>
<sst xmlns="http://schemas.openxmlformats.org/spreadsheetml/2006/main" count="1421" uniqueCount="409">
  <si>
    <t>400</t>
  </si>
  <si>
    <t>110</t>
  </si>
  <si>
    <t>500</t>
  </si>
  <si>
    <t>250</t>
  </si>
  <si>
    <t>100</t>
  </si>
  <si>
    <t>1000</t>
  </si>
  <si>
    <t>600</t>
  </si>
  <si>
    <t>A</t>
  </si>
  <si>
    <t>300</t>
  </si>
  <si>
    <t>Legende</t>
  </si>
  <si>
    <t>Voedingskabel pomp</t>
  </si>
  <si>
    <t>Drainagezand</t>
  </si>
  <si>
    <t>B</t>
  </si>
  <si>
    <t>C</t>
  </si>
  <si>
    <t>D</t>
  </si>
  <si>
    <t>E</t>
  </si>
  <si>
    <t>F</t>
  </si>
  <si>
    <t>Gietijzeren Deksel</t>
  </si>
  <si>
    <t>Drain</t>
  </si>
  <si>
    <t>800</t>
  </si>
  <si>
    <t>Bentoniet</t>
  </si>
  <si>
    <t>Eénvoudig verwijderbaar deksel in PE</t>
  </si>
  <si>
    <t>20 mm</t>
  </si>
  <si>
    <t>25 mm</t>
  </si>
  <si>
    <t>32 mm</t>
  </si>
  <si>
    <t>50 mm</t>
  </si>
  <si>
    <t>63 mm</t>
  </si>
  <si>
    <t>90 mm</t>
  </si>
  <si>
    <t>110 mm</t>
  </si>
  <si>
    <t>1/2''</t>
  </si>
  <si>
    <t>3/4''</t>
  </si>
  <si>
    <t>1''</t>
  </si>
  <si>
    <t>2''</t>
  </si>
  <si>
    <t>1/4''</t>
  </si>
  <si>
    <t>3''</t>
  </si>
  <si>
    <t>4''</t>
  </si>
  <si>
    <t>MANIFOLD</t>
  </si>
  <si>
    <t>manifold 2''</t>
  </si>
  <si>
    <t>manifold 3''</t>
  </si>
  <si>
    <t>manifold 4''</t>
  </si>
  <si>
    <t>1 1/2''</t>
  </si>
  <si>
    <t>10xD</t>
  </si>
  <si>
    <t>4xD</t>
  </si>
  <si>
    <r>
      <t>m</t>
    </r>
    <r>
      <rPr>
        <vertAlign val="superscript"/>
        <sz val="8"/>
        <rFont val="Arial"/>
        <family val="2"/>
      </rPr>
      <t>3</t>
    </r>
  </si>
  <si>
    <t>BOFAS</t>
  </si>
  <si>
    <t>Toezichtkamer</t>
  </si>
  <si>
    <r>
      <t xml:space="preserve">min. 5 D </t>
    </r>
    <r>
      <rPr>
        <sz val="6"/>
        <rFont val="Arial"/>
        <family val="2"/>
      </rPr>
      <t>i</t>
    </r>
  </si>
  <si>
    <t>20 mm (1/2'')</t>
  </si>
  <si>
    <t>25 mm (3/4'')</t>
  </si>
  <si>
    <t>32 mm (1'')</t>
  </si>
  <si>
    <t>50 mm (1 1/2'')</t>
  </si>
  <si>
    <t>63 mm (2'')</t>
  </si>
  <si>
    <r>
      <t xml:space="preserve">min. 25 D </t>
    </r>
    <r>
      <rPr>
        <sz val="6"/>
        <rFont val="Arial"/>
        <family val="2"/>
      </rPr>
      <t>i</t>
    </r>
  </si>
  <si>
    <t>G</t>
  </si>
  <si>
    <t>D1</t>
  </si>
  <si>
    <t>D2</t>
  </si>
  <si>
    <t>1"</t>
  </si>
  <si>
    <t>Betonrand gefundeerd op gestabiliseerd zand</t>
  </si>
  <si>
    <t>Geribte HDPE-trekbuis</t>
  </si>
  <si>
    <t>H</t>
  </si>
  <si>
    <t>PE leiding Ø 110 mm</t>
  </si>
  <si>
    <t>min. 700</t>
  </si>
  <si>
    <t>Verticale boring</t>
  </si>
  <si>
    <t>Boordiameter</t>
  </si>
  <si>
    <t>Boordiepte</t>
  </si>
  <si>
    <t>Filterbuis</t>
  </si>
  <si>
    <t>I</t>
  </si>
  <si>
    <t>mm</t>
  </si>
  <si>
    <t>Filterdiameter</t>
  </si>
  <si>
    <t>Bovenkant filter</t>
  </si>
  <si>
    <t>Onderkant filter</t>
  </si>
  <si>
    <t>m-mv</t>
  </si>
  <si>
    <t>"</t>
  </si>
  <si>
    <t>m</t>
  </si>
  <si>
    <t>m³</t>
  </si>
  <si>
    <t>Lengte :</t>
  </si>
  <si>
    <t>Diepte :</t>
  </si>
  <si>
    <t>P</t>
  </si>
  <si>
    <t>min 300 mm</t>
  </si>
  <si>
    <t>J</t>
  </si>
  <si>
    <t>K</t>
  </si>
  <si>
    <t>Aanvulzand</t>
  </si>
  <si>
    <t>L</t>
  </si>
  <si>
    <t>M</t>
  </si>
  <si>
    <t>PE drukleiding (lucht) Ø</t>
  </si>
  <si>
    <t>PE drukleiding (water) Ø</t>
  </si>
  <si>
    <t>N</t>
  </si>
  <si>
    <t>Pompput</t>
  </si>
  <si>
    <t>Dompelpomp incl. voedingskabel</t>
  </si>
  <si>
    <t>DRAINS</t>
  </si>
  <si>
    <t>Blinde PE stijgbuis Ø 110m PN10</t>
  </si>
  <si>
    <t>Bocht 45° in PE, PN10</t>
  </si>
  <si>
    <t>B125</t>
  </si>
  <si>
    <t>C250</t>
  </si>
  <si>
    <t>D400</t>
  </si>
  <si>
    <t>1/2</t>
  </si>
  <si>
    <t>3/4</t>
  </si>
  <si>
    <t>1 1/2</t>
  </si>
  <si>
    <t>PJ_1</t>
  </si>
  <si>
    <t>But</t>
  </si>
  <si>
    <t>Généralités</t>
  </si>
  <si>
    <t>Au besoin, le concepteur peut ajouter de nouveaux onglets présentant des figures totalement nouvelles ou des figures légèrement adaptées. Dans ce cas, il veillera à toujours mentionner un numéro adapté pour le schéma en question.</t>
  </si>
  <si>
    <t>Le concepteur peut également ajouter sur la figure standard les différentes variables ou regrouper toutes ces variables sur l’onglet "Données du projet". Cette dernière méthode sera privilégiée.</t>
  </si>
  <si>
    <t>Vous trouverez ci-dessous une brève description de l’onglet comprenant les données du projet.  Une explication plus détaillée est fournie sur les différents onglets.</t>
  </si>
  <si>
    <t>Données du projet</t>
  </si>
  <si>
    <t>Révision:</t>
  </si>
  <si>
    <t>Dessin</t>
  </si>
  <si>
    <t>Contrôle</t>
  </si>
  <si>
    <t>Date</t>
  </si>
  <si>
    <t>Maître d'ouvrage:</t>
  </si>
  <si>
    <t>Bureau</t>
  </si>
  <si>
    <t>Projet</t>
  </si>
  <si>
    <t>Description</t>
  </si>
  <si>
    <t>Données du projet sur site</t>
  </si>
  <si>
    <t>Format</t>
  </si>
  <si>
    <t>Echelle</t>
  </si>
  <si>
    <t>Statut</t>
  </si>
  <si>
    <t>Phase</t>
  </si>
  <si>
    <t>N° projet</t>
  </si>
  <si>
    <t>N° dessin</t>
  </si>
  <si>
    <t>Code de référence (1)</t>
  </si>
  <si>
    <t>Schéma de principe</t>
  </si>
  <si>
    <t>Profondeur
(m du niveau du sol)</t>
  </si>
  <si>
    <t>Longueur
(m)</t>
  </si>
  <si>
    <t>Diamètre conduite aspiration 
(mm)</t>
  </si>
  <si>
    <t>Diamètre de forage (mm)</t>
  </si>
  <si>
    <t>Diamètre conduite aspiration air
(mm)</t>
  </si>
  <si>
    <t>Diamètre conduite aspiration eau
(mm)</t>
  </si>
  <si>
    <t>Remarques</t>
  </si>
  <si>
    <t>Débit
 (Nm³/h)</t>
  </si>
  <si>
    <t>Légende</t>
  </si>
  <si>
    <t>Sable de drainage</t>
  </si>
  <si>
    <t>Couvercle en fonte</t>
  </si>
  <si>
    <t>Chambre de visite</t>
  </si>
  <si>
    <t>Conduite en pression PE (air) Ø</t>
  </si>
  <si>
    <t>Tube aveugle PE PN10</t>
  </si>
  <si>
    <t>Longueur :</t>
  </si>
  <si>
    <t>Profondeur:</t>
  </si>
  <si>
    <t>Coude 45° en PE, PN10</t>
  </si>
  <si>
    <t>Rem.: si des dimensions manquent, voir données du projet</t>
  </si>
  <si>
    <t>Niveau du sol</t>
  </si>
  <si>
    <t>env. 500</t>
  </si>
  <si>
    <t>Profondeur</t>
  </si>
  <si>
    <t>Coupe A-A</t>
  </si>
  <si>
    <t>Longueur</t>
  </si>
  <si>
    <t>Rem.:</t>
  </si>
  <si>
    <t>En cas de finition souterraine, le couvercle A et la chambre de visite B sont supprimés.</t>
  </si>
  <si>
    <t>Conduite en pression PE (eau) Ø</t>
  </si>
  <si>
    <t>Profondeur :</t>
  </si>
  <si>
    <t>Bentonite</t>
  </si>
  <si>
    <t>Sable de remblayage</t>
  </si>
  <si>
    <t>Forage vertical</t>
  </si>
  <si>
    <t>Diamètre de forage</t>
  </si>
  <si>
    <t>Profondeur de forage</t>
  </si>
  <si>
    <t>Diamètre du filtre</t>
  </si>
  <si>
    <t>Conduites HDPE PN6</t>
  </si>
  <si>
    <t>Nombre de conduites (pc)</t>
  </si>
  <si>
    <t>Flexible transparent</t>
  </si>
  <si>
    <t>Raccordement</t>
  </si>
  <si>
    <t>Manomètre</t>
  </si>
  <si>
    <t>HAUT</t>
  </si>
  <si>
    <t>BAS</t>
  </si>
  <si>
    <t>Pompage de l'eau souterraine</t>
  </si>
  <si>
    <t>débitmètre</t>
  </si>
  <si>
    <t>cumulatif</t>
  </si>
  <si>
    <t>pompe</t>
  </si>
  <si>
    <t>Débitmètre</t>
  </si>
  <si>
    <t>Robinet à bille 1/4" avec douille</t>
  </si>
  <si>
    <t>Pompe immergée
(m³/h)</t>
  </si>
  <si>
    <t>Nombre de branchements
(pc)</t>
  </si>
  <si>
    <t>Pompe immergée</t>
  </si>
  <si>
    <t>Puits de pompage</t>
  </si>
  <si>
    <t xml:space="preserve">En cas de finition souterraine, le couvercle A, la chambre de visite B et le tuyau C sont supprimés. La variante avec pompe immergée n'existe pas. </t>
  </si>
  <si>
    <t>Pompe immergée câble d'alimentation compris</t>
  </si>
  <si>
    <t>Branchement</t>
  </si>
  <si>
    <t xml:space="preserve">L’utilisation de figures standards permet de créer aisément un projet de qualité. Il convient cependant de rappeler que chaque projet est différent. Au besoin, il faudra donc s’écarter de la norme.  </t>
  </si>
  <si>
    <t xml:space="preserve">Les différents onglets présentent un certain nombre de figures standards typiques. </t>
  </si>
  <si>
    <t>INSTALLATION D'EXTRACTION ET D'EPURATION D'AIR DU SOL</t>
  </si>
  <si>
    <t>INSTALLATION DE POMPAGE ET D'EPURATION D'EAU SOUTERRAINE</t>
  </si>
  <si>
    <t>DA_1</t>
  </si>
  <si>
    <t>DE_1</t>
  </si>
  <si>
    <t>DE_2</t>
  </si>
  <si>
    <t>FE_AE1</t>
  </si>
  <si>
    <t>FE_A1</t>
  </si>
  <si>
    <t>FE_E1</t>
  </si>
  <si>
    <t>CE_E1</t>
  </si>
  <si>
    <t>CE_E2</t>
  </si>
  <si>
    <t>CA_A1</t>
  </si>
  <si>
    <t>posée en surface.</t>
  </si>
  <si>
    <t xml:space="preserve">La figure ci-dessus illustre une finiton avec chambre de visite. </t>
  </si>
  <si>
    <t xml:space="preserve">conduite d'évacuation D sont tous deux posés en surface. </t>
  </si>
  <si>
    <t>m du niveau du sol</t>
  </si>
  <si>
    <t xml:space="preserve">d'aspiration D est posée en surface. </t>
  </si>
  <si>
    <t>Pas à l'échelle</t>
  </si>
  <si>
    <t xml:space="preserve">placée en surface. </t>
  </si>
  <si>
    <t>Collecteur</t>
  </si>
  <si>
    <t>Vers l'installation de traitement de l'eau</t>
  </si>
  <si>
    <t>Schéma de principe : Collecteur Eau (P&amp;T)</t>
  </si>
  <si>
    <t xml:space="preserve">Projet standard pour une installation in-situ constituée de puits, drains, manifolds (collecteurs) pour l’extraction d’air du sol et le pompage d’eau souterraine.  </t>
  </si>
  <si>
    <t>PUITS</t>
  </si>
  <si>
    <t>Filtre (Tube crépiné)</t>
  </si>
  <si>
    <t>1 1/4"</t>
  </si>
  <si>
    <t>Tuyaux PEHD PN6</t>
  </si>
  <si>
    <t>pas d'application</t>
  </si>
  <si>
    <t>encore à déterminer</t>
  </si>
  <si>
    <t>Forages verticaux</t>
  </si>
  <si>
    <t>Diamètre de crépine</t>
  </si>
  <si>
    <t>Finition</t>
  </si>
  <si>
    <t>Classe du couvercle</t>
  </si>
  <si>
    <t>Débit d'eau</t>
  </si>
  <si>
    <t>Volume lit de filtration eau</t>
  </si>
  <si>
    <t>Débit d'air</t>
  </si>
  <si>
    <t>Volume lit de filtration air</t>
  </si>
  <si>
    <t>Récupération de couche flottante</t>
  </si>
  <si>
    <t>40mm</t>
  </si>
  <si>
    <t>40 mm</t>
  </si>
  <si>
    <t>Flexibles</t>
  </si>
  <si>
    <t>Robinets à bille</t>
  </si>
  <si>
    <t>Robinets à vanne</t>
  </si>
  <si>
    <t>raccordement 3/4''</t>
  </si>
  <si>
    <t>raccordement 11/2''</t>
  </si>
  <si>
    <t>raccordement 11/4''</t>
  </si>
  <si>
    <t>raccordement 2''</t>
  </si>
  <si>
    <t>raccordement 3''</t>
  </si>
  <si>
    <t>raccordement 4''</t>
  </si>
  <si>
    <t>40 mm (1 1/4'')</t>
  </si>
  <si>
    <t>1 1/4''</t>
  </si>
  <si>
    <t>raccorement 1/2''</t>
  </si>
  <si>
    <t>raccordement 1''</t>
  </si>
  <si>
    <t>Bouchon amovible en PE</t>
  </si>
  <si>
    <t>Finition du puits de pompage</t>
  </si>
  <si>
    <t>Diamètre  branchement
(pouce)</t>
  </si>
  <si>
    <t>Débit
 (m³/h)</t>
  </si>
  <si>
    <t>chambre de visite</t>
  </si>
  <si>
    <t>souterraine</t>
  </si>
  <si>
    <t>en surface</t>
  </si>
  <si>
    <t>ca. 500</t>
  </si>
  <si>
    <t>Tekeningnr</t>
  </si>
  <si>
    <t>OF_LW1</t>
  </si>
  <si>
    <t>HDPE-buizen PN6</t>
  </si>
  <si>
    <t>Grind</t>
  </si>
  <si>
    <t>Blinde stijgbuis</t>
  </si>
  <si>
    <t>Vertikale boringen</t>
  </si>
  <si>
    <t>aansluiting 4''</t>
  </si>
  <si>
    <t>aansluiting 3''</t>
  </si>
  <si>
    <t>aansluiting 2''</t>
  </si>
  <si>
    <t>aansluiting 11/2''</t>
  </si>
  <si>
    <t>aansluiting 11/4''</t>
  </si>
  <si>
    <t>aansluiting 1''</t>
  </si>
  <si>
    <t>aansluiting 3/4''</t>
  </si>
  <si>
    <t>aansluiting 1/2''</t>
  </si>
  <si>
    <t>Q</t>
  </si>
  <si>
    <t>SCHUIFAFSLUITERS</t>
  </si>
  <si>
    <t>KOGELKRANEN</t>
  </si>
  <si>
    <t>40 mm (1 1/4")</t>
  </si>
  <si>
    <t>SLANGEN</t>
  </si>
  <si>
    <t>HDPE-BUIZEN PN6</t>
  </si>
  <si>
    <t>Vers installation de traitement d'air</t>
  </si>
  <si>
    <t>Maître d'ouvrage</t>
  </si>
  <si>
    <t xml:space="preserve">Dans le coin inférieur droit sont affichées des données telles que le numéro du projet, le nom, le bureau d'étude. </t>
  </si>
  <si>
    <t>Diamètre de la crépine (pouce)</t>
  </si>
  <si>
    <t>Dessus de la crépine
(m du niveau du sol)</t>
  </si>
  <si>
    <t>Manifold eau pour rabattement de l'eau souterraine</t>
  </si>
  <si>
    <t>Manifold eau pour pump &amp; treat</t>
  </si>
  <si>
    <t>Manifold air</t>
  </si>
  <si>
    <t>MANIFOLDS/COLLECTEURS</t>
  </si>
  <si>
    <t>Ouverture diaphragme débitmètre conduite d'aspiration
(mm)</t>
  </si>
  <si>
    <t>75 mm</t>
  </si>
  <si>
    <t>Classe de couvercle</t>
  </si>
  <si>
    <t>Drain d'extraction d'air</t>
  </si>
  <si>
    <t>Classe de couvercle du puits de pompage</t>
  </si>
  <si>
    <t>Finition du puits de purge</t>
  </si>
  <si>
    <t>Classe couvercle du puits de purge</t>
  </si>
  <si>
    <t>Bureau d'études</t>
  </si>
  <si>
    <t>ntc</t>
  </si>
  <si>
    <t xml:space="preserve">La figure ci-dessus illustre une exécution avec chambre de visite. </t>
  </si>
  <si>
    <t xml:space="preserve">En cas de finition hors sol, le couvercle A et la chambre de visite  B sont supprimés, le tube aveugle I est prolongé jusqu'au-dessus du niveau du sol et la conduite d'aspiration E est </t>
  </si>
  <si>
    <t>Puits d'extraction d' air</t>
  </si>
  <si>
    <t>Puits d'extraction d'eau</t>
  </si>
  <si>
    <t>nts</t>
  </si>
  <si>
    <t>Bordure en béton sur sable-ciment</t>
  </si>
  <si>
    <t>WD_1</t>
  </si>
  <si>
    <t xml:space="preserve">En cas de finition hors sol, le couvercle A est supprimé, le tube aveugle I et le puits de pompage N sont prolongés jusqu'au-dessus du niveau du sol, le câble dans le tuyau C et la </t>
  </si>
  <si>
    <t xml:space="preserve">Maître d'ouvrage: </t>
  </si>
  <si>
    <t>Dess.</t>
  </si>
  <si>
    <t>Révision :</t>
  </si>
  <si>
    <t>Pompe immergée avec câble d'alimentation</t>
  </si>
  <si>
    <t>m-ns</t>
  </si>
  <si>
    <t>Conduite en pression PE  (eau) Ø</t>
  </si>
  <si>
    <t>Tuyau cannelé en HDPE avec tire-fils Ø 110 mm</t>
  </si>
  <si>
    <t>WD_2</t>
  </si>
  <si>
    <t>tube aveugle PE PN10</t>
  </si>
  <si>
    <t xml:space="preserve">dans le tuyau C et les deux conduites D et E sont placés en surface. </t>
  </si>
  <si>
    <t xml:space="preserve">En cas de finition hors sol, le couvercle A et la chambre de visite B sont supprimés, le tube aveugle I est prolongé jusqu'au-dessus du niveau du sol. Le câble d'alimentation </t>
  </si>
  <si>
    <t>données du projet)</t>
  </si>
  <si>
    <t xml:space="preserve">Pompe immergée, câble d'alimentation compris (voir aussi </t>
  </si>
  <si>
    <t>Sommet de la crépine</t>
  </si>
  <si>
    <t>Conduite en pression PE  (air) Ø</t>
  </si>
  <si>
    <t>630</t>
  </si>
  <si>
    <t>N° Dessin</t>
  </si>
  <si>
    <t>N° Projet</t>
  </si>
  <si>
    <t xml:space="preserve">En cas de finition enterrée, le couvercle A, la chambre de visite B et le tuyau C sont supprimés. La variante avec pompe immergée n'existe pas en finition enterrée. </t>
  </si>
  <si>
    <t xml:space="preserve">tube C et la conduite D sont placés en surface. </t>
  </si>
  <si>
    <t xml:space="preserve">En cas de finition hors sol, le couvercle A et la chambre de visite B sont supprimés, le tube aveugle I est prolongé jusqu'au-dessus du niveau du sol. Le câble d'alimentation dans le </t>
  </si>
  <si>
    <t>Revision :</t>
  </si>
  <si>
    <t>Profondeur du forage</t>
  </si>
  <si>
    <t>Diamètre du forage</t>
  </si>
  <si>
    <t>Conduite pression eau Ø</t>
  </si>
  <si>
    <t>Tube cannelé avec tire-fils HDPE Ø 110 mm</t>
  </si>
  <si>
    <t xml:space="preserve">En cas de finition enterrée, le couvercle  A et la chambre de visite B sont supprimés. </t>
  </si>
  <si>
    <t>Schéma de principe: Puits extraction air</t>
  </si>
  <si>
    <t xml:space="preserve">En cas de finition hors sol, le couvercle A et la chambre de visite B sont supprimés, le tube aveugle I est prolongé jusqu'au-dessus du niveau du sol, et la conduite d'extraction E est </t>
  </si>
  <si>
    <t>Conduite pression air Ø PE</t>
  </si>
  <si>
    <t>FE_EA</t>
  </si>
  <si>
    <t>En cas de finition souterraine, le couvercle  A et la chambre de visite B sont supprimés.</t>
  </si>
  <si>
    <t xml:space="preserve">placées en surface. </t>
  </si>
  <si>
    <t>En cas de finition hors sol, le couvercle A et la chambre de visite B sont supprimés, le tube aveugle I est prolongé jusqu'au-dessus du niveau du sol, et les conduites d'extraction sont</t>
  </si>
  <si>
    <t>La figure ci-dessus illustre une finition avec chambre de visite.</t>
  </si>
  <si>
    <t>à</t>
  </si>
  <si>
    <t>Pose du filtre de</t>
  </si>
  <si>
    <t>Filtre eau (Tube crépiné)</t>
  </si>
  <si>
    <t>Filtre air (Tube crépiné)</t>
  </si>
  <si>
    <t>FE_A2</t>
  </si>
  <si>
    <t>placées en surface.</t>
  </si>
  <si>
    <t>Partie supérieure du filtre inférieur</t>
  </si>
  <si>
    <t>Partie inférieure du filtre supérieur</t>
  </si>
  <si>
    <t>Partie supérieure du filtre supérieur</t>
  </si>
  <si>
    <t>N° du dessin</t>
  </si>
  <si>
    <t>N° du projet</t>
  </si>
  <si>
    <t xml:space="preserve"> projet"</t>
  </si>
  <si>
    <t>Rem : si des dimensions manquent, se référer aux "Données du</t>
  </si>
  <si>
    <t>Nombre pompes immergées (pc)</t>
  </si>
  <si>
    <t>Conduite HDPE PN6</t>
  </si>
  <si>
    <t>Collecteur (pouce) / conduite de collecte (mm)</t>
  </si>
  <si>
    <t>Nombre conduites (pc)</t>
  </si>
  <si>
    <t>Vers l'installation de traitement d'eau</t>
  </si>
  <si>
    <t>N° de dessin</t>
  </si>
  <si>
    <t>N° de projet</t>
  </si>
  <si>
    <t>Rem : si des dimensions manquent, se référer aux "Données du projet"</t>
  </si>
  <si>
    <t>Débitmètre à diaphragme principal (à placer horizontalement)</t>
  </si>
  <si>
    <t>25 Di  à  1000 mm</t>
  </si>
  <si>
    <t>Tuyau transparent (en cas de branchement sur le collecteur)</t>
  </si>
  <si>
    <t>Nbre conduites (pc)</t>
  </si>
  <si>
    <t xml:space="preserve">200 mm    </t>
  </si>
  <si>
    <t>projet"</t>
  </si>
  <si>
    <t xml:space="preserve">Rem : si des dimensions manquent, se référer aux "Données du </t>
  </si>
  <si>
    <t>Nbre pompes immergées (pc)</t>
  </si>
  <si>
    <t>Collecteur (pouce)</t>
  </si>
  <si>
    <t>MF_HVE</t>
  </si>
  <si>
    <t>Maître d'Ouvrage</t>
  </si>
  <si>
    <t>d'air</t>
  </si>
  <si>
    <t xml:space="preserve">Point de mesure (ou débitmètre) pour détermination du débit </t>
  </si>
  <si>
    <t xml:space="preserve">Robinet à bille 1/4" avec douille (point échantillonnage) </t>
  </si>
  <si>
    <t>Connexion</t>
  </si>
  <si>
    <t>Manifold</t>
  </si>
  <si>
    <t>Vanne électromécanique télécommandée</t>
  </si>
  <si>
    <t>Nbre de conduites (pc)</t>
  </si>
  <si>
    <t>Vers installation de traitement eau</t>
  </si>
  <si>
    <t>Vanne à bille 1/4" avec douille (point échantillonnage)</t>
  </si>
  <si>
    <t>Vanne à bille 3/4" avec douille (point échantillonnage)</t>
  </si>
  <si>
    <t>4½</t>
  </si>
  <si>
    <t>2"</t>
  </si>
  <si>
    <t>3"</t>
  </si>
  <si>
    <t>4"</t>
  </si>
  <si>
    <t>Diamètre manifold
(pouce) - Conduite collectrice (mm)</t>
  </si>
  <si>
    <t>par projet à évaluer si des tuyaux transparent sont</t>
  </si>
  <si>
    <t>nécessaire</t>
  </si>
  <si>
    <t>Remarques (par exemple ouvertures de crépine (en mm) et massif drainant (de… mm à ... Mm), ...)</t>
  </si>
  <si>
    <t xml:space="preserve">Le tableau répertorie toutes les données du projet d’installation in-situ.  Les références aux figures standards présentées sur d’autres onglets ou éventuellement à d’autres annexes du cahier des charges permettent d’obtenir un aperçu global des données importantes du projet. L’utilisation d’un code de référence permet de renvoyer aux différents éléments du plan de lay-out ou à un schéma de principe. </t>
  </si>
  <si>
    <t>Puits d'extraction 'combi'</t>
  </si>
  <si>
    <t xml:space="preserve">(1) Le code de référence renvoie à d'autres documents comme, p. ex., le plan de lay-out. </t>
  </si>
  <si>
    <t>Ouverture diaphragme principal
(mm)</t>
  </si>
  <si>
    <t xml:space="preserve">Le raccordement de la conduite au filtre peut également se faire via le bouchon amovible G. </t>
  </si>
  <si>
    <t xml:space="preserve">La figure ci-dessus illustre une exécution avec chambre de visite, le puits N fait fonction de chambre de visite. </t>
  </si>
  <si>
    <t xml:space="preserve">En cas de finition hors sol, le couvercle A et la chambre de visite B sont supprimés, le tube aveugle I est prolongé jusqu'au-dessus du niveau du sol et la conduite </t>
  </si>
  <si>
    <t xml:space="preserve">En cas de finition souterraine, le couvercle A et la chambre de visite B sont supprimés. Le puits de rinçage est entièrement supprimé. </t>
  </si>
  <si>
    <t xml:space="preserve">Le raccordement de la (des) conduite(s) au puits peut se faire via le bouchon amovible G. </t>
  </si>
  <si>
    <t>Le raccordement de la (des) conduite(s) au puits peut se faire via le bouchon amovible G.</t>
  </si>
  <si>
    <t xml:space="preserve">Le raccordement de la conduite au filtre peut se faire via le bouchon amovible G. </t>
  </si>
  <si>
    <t>Schéma de principe: puits extraction eau</t>
  </si>
  <si>
    <t>drain avec puits de pompage</t>
  </si>
  <si>
    <t>drain avec tube plongeur</t>
  </si>
  <si>
    <t>Volume du lit charbon active
(litre)</t>
  </si>
  <si>
    <t>Volume du lit charbon ctive
(litre)</t>
  </si>
  <si>
    <t>versienr</t>
  </si>
  <si>
    <t>naam</t>
  </si>
  <si>
    <t>goedgekeurd</t>
  </si>
  <si>
    <t xml:space="preserve">datum versie </t>
  </si>
  <si>
    <t>opmerkingen</t>
  </si>
  <si>
    <t>1.00</t>
  </si>
  <si>
    <t>JDW</t>
  </si>
  <si>
    <t>EG</t>
  </si>
  <si>
    <t>versie 1 BOFAS 3</t>
  </si>
  <si>
    <t>KE</t>
  </si>
  <si>
    <t>9?</t>
  </si>
  <si>
    <t>?</t>
  </si>
  <si>
    <t>aanpassingen cfr BOFAS 3</t>
  </si>
  <si>
    <t>SPECIFICATIONS DE L'INSTALLATION IN SITU</t>
  </si>
  <si>
    <t>Schéma de principe: drain extraction d'air</t>
  </si>
  <si>
    <t>Schéma de principe: drain avec puits de pompage</t>
  </si>
  <si>
    <t>Schéma de principe: drain avec tube plongeur</t>
  </si>
  <si>
    <t>Schéma de principe: puits d'extraction  combi</t>
  </si>
  <si>
    <t>Schéma de principe: Forage avec puits extraction air et puits extraction eau souterraine</t>
  </si>
  <si>
    <t xml:space="preserve">Schéma de principe: Forage avec 2 puits extraction air </t>
  </si>
  <si>
    <t>Schéma de principe: collecteur eau (rabattement)</t>
  </si>
  <si>
    <t>Schéma de principe: collecteur eau   (pump &amp; treat)</t>
  </si>
  <si>
    <t>Schéma de principe: collecteur air</t>
  </si>
  <si>
    <t>Rem.: si des dimensions manquent, se référer aux "Données du projet"</t>
  </si>
  <si>
    <t>Schéma de principe: Manifold HVE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</si>
</sst>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min.&quot;\ #,##0\ &quot;cm&quot;"/>
  </numFmts>
  <fonts count="22" x14ac:knownFonts="1">
    <font>
      <sz val="10"/>
      <name val="Arial"/>
    </font>
    <font>
      <sz val="10"/>
      <name val="Arial"/>
      <family val="2"/>
    </font>
    <font>
      <sz val="8"/>
      <name val="Arial"/>
      <family val="2"/>
    </font>
    <font>
      <u/>
      <sz val="10"/>
      <name val="Arial"/>
      <family val="2"/>
    </font>
    <font>
      <u/>
      <sz val="8"/>
      <name val="Arial"/>
      <family val="2"/>
    </font>
    <font>
      <vertAlign val="superscript"/>
      <sz val="8"/>
      <name val="Arial"/>
      <family val="2"/>
    </font>
    <font>
      <sz val="6"/>
      <name val="Arial"/>
      <family val="2"/>
    </font>
    <font>
      <sz val="10"/>
      <name val="Arial"/>
      <family val="2"/>
    </font>
    <font>
      <sz val="6"/>
      <name val="Arial"/>
      <family val="2"/>
    </font>
    <font>
      <sz val="5.5"/>
      <name val="Arial"/>
      <family val="2"/>
    </font>
    <font>
      <b/>
      <sz val="10"/>
      <name val="Trebuchet MS"/>
      <family val="2"/>
    </font>
    <font>
      <sz val="10"/>
      <name val="Trebuchet MS"/>
      <family val="2"/>
    </font>
    <font>
      <sz val="8"/>
      <name val="Trebuchet MS"/>
      <family val="2"/>
    </font>
    <font>
      <b/>
      <sz val="14"/>
      <name val="Trebuchet MS"/>
      <family val="2"/>
    </font>
    <font>
      <b/>
      <sz val="12"/>
      <name val="Trebuchet MS"/>
      <family val="2"/>
    </font>
    <font>
      <sz val="7"/>
      <name val="Trebuchet MS"/>
      <family val="2"/>
    </font>
    <font>
      <sz val="6"/>
      <name val="Trebuchet MS"/>
      <family val="2"/>
    </font>
    <font>
      <sz val="7.5"/>
      <name val="Trebuchet MS"/>
      <family val="2"/>
    </font>
    <font>
      <u/>
      <sz val="10"/>
      <name val="Trebuchet MS"/>
      <family val="2"/>
    </font>
    <font>
      <u/>
      <sz val="8"/>
      <name val="Trebuchet MS"/>
      <family val="2"/>
    </font>
    <font>
      <sz val="8"/>
      <color rgb="FF000000"/>
      <name val="Trebuchet MS"/>
      <family val="2"/>
    </font>
    <font>
      <sz val="5"/>
      <name val="Trebuchet MS"/>
      <family val="2"/>
    </font>
  </fonts>
  <fills count="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cellStyleXfs>
  <cellXfs count="319">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0" xfId="0" quotePrefix="1" applyFont="1" applyBorder="1"/>
    <xf numFmtId="0" fontId="2" fillId="0" borderId="0" xfId="0" applyFont="1" applyBorder="1" applyAlignment="1">
      <alignment textRotation="90"/>
    </xf>
    <xf numFmtId="0" fontId="2" fillId="0" borderId="0" xfId="0" applyFont="1" applyBorder="1" applyAlignment="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0" fillId="0" borderId="0" xfId="0" applyAlignment="1"/>
    <xf numFmtId="0" fontId="2" fillId="0" borderId="0" xfId="0" applyFont="1" applyBorder="1" applyAlignment="1">
      <alignment horizontal="center"/>
    </xf>
    <xf numFmtId="0" fontId="4" fillId="0" borderId="0" xfId="0" applyFont="1" applyBorder="1"/>
    <xf numFmtId="164" fontId="2" fillId="0" borderId="0" xfId="0" applyNumberFormat="1" applyFont="1" applyBorder="1" applyAlignment="1">
      <alignment horizontal="center" vertical="center" textRotation="90"/>
    </xf>
    <xf numFmtId="0" fontId="3" fillId="0" borderId="0" xfId="0" applyFont="1" applyBorder="1" applyAlignment="1">
      <alignment vertical="center"/>
    </xf>
    <xf numFmtId="0" fontId="3" fillId="0" borderId="0" xfId="0" applyFont="1" applyAlignment="1">
      <alignment vertical="center"/>
    </xf>
    <xf numFmtId="0" fontId="2" fillId="0" borderId="20" xfId="0" applyFont="1" applyBorder="1"/>
    <xf numFmtId="0" fontId="2" fillId="0" borderId="21" xfId="0" applyFont="1" applyBorder="1"/>
    <xf numFmtId="0" fontId="2" fillId="0" borderId="1" xfId="0" applyFont="1" applyBorder="1" applyAlignment="1">
      <alignment horizontal="center" textRotation="90"/>
    </xf>
    <xf numFmtId="0" fontId="4" fillId="0" borderId="0" xfId="0" applyFont="1" applyBorder="1" applyAlignment="1">
      <alignment horizontal="left"/>
    </xf>
    <xf numFmtId="164" fontId="2" fillId="0" borderId="0" xfId="0" applyNumberFormat="1" applyFont="1" applyBorder="1" applyAlignment="1">
      <alignment vertical="center" textRotation="90"/>
    </xf>
    <xf numFmtId="0" fontId="2" fillId="0" borderId="0" xfId="0" quotePrefix="1" applyFont="1" applyBorder="1" applyAlignment="1">
      <alignment textRotation="90"/>
    </xf>
    <xf numFmtId="0" fontId="8" fillId="0" borderId="16" xfId="0" applyFont="1" applyBorder="1"/>
    <xf numFmtId="0" fontId="10" fillId="0" borderId="0" xfId="0" applyFont="1" applyAlignment="1">
      <alignment wrapText="1"/>
    </xf>
    <xf numFmtId="0" fontId="11" fillId="0" borderId="0" xfId="0" applyFont="1"/>
    <xf numFmtId="0" fontId="11" fillId="0" borderId="0" xfId="0" applyFont="1" applyAlignment="1">
      <alignment wrapText="1"/>
    </xf>
    <xf numFmtId="0" fontId="11" fillId="0" borderId="0" xfId="0" quotePrefix="1" applyFont="1" applyAlignment="1">
      <alignment wrapText="1"/>
    </xf>
    <xf numFmtId="0" fontId="10" fillId="5" borderId="0" xfId="0" applyFont="1" applyFill="1" applyAlignment="1">
      <alignment wrapText="1"/>
    </xf>
    <xf numFmtId="0" fontId="11" fillId="0" borderId="26" xfId="0" applyFont="1" applyBorder="1"/>
    <xf numFmtId="14" fontId="11" fillId="0" borderId="26" xfId="0" applyNumberFormat="1" applyFont="1" applyBorder="1"/>
    <xf numFmtId="0" fontId="12" fillId="0" borderId="3" xfId="0" applyFont="1" applyBorder="1" applyAlignment="1">
      <alignment vertical="center"/>
    </xf>
    <xf numFmtId="0" fontId="12" fillId="0" borderId="4" xfId="0" applyFont="1" applyBorder="1" applyAlignment="1">
      <alignment horizontal="center"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13" fillId="0" borderId="0" xfId="0" applyFont="1" applyBorder="1" applyAlignment="1">
      <alignment horizontal="left" vertical="center"/>
    </xf>
    <xf numFmtId="0" fontId="12" fillId="0" borderId="0" xfId="0" applyFont="1" applyBorder="1" applyAlignment="1">
      <alignment horizontal="center" vertical="center"/>
    </xf>
    <xf numFmtId="0" fontId="12" fillId="0" borderId="2" xfId="0" applyFont="1" applyBorder="1" applyAlignment="1">
      <alignment vertical="center"/>
    </xf>
    <xf numFmtId="0" fontId="14" fillId="0" borderId="0" xfId="0" applyFont="1" applyBorder="1" applyAlignment="1">
      <alignment horizontal="left" vertical="center"/>
    </xf>
    <xf numFmtId="0" fontId="12" fillId="0" borderId="28" xfId="0" applyFont="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wrapText="1"/>
    </xf>
    <xf numFmtId="0" fontId="12" fillId="0" borderId="30" xfId="0" applyFont="1" applyBorder="1" applyAlignment="1" applyProtection="1">
      <alignment horizontal="center" vertical="center"/>
      <protection locked="0"/>
    </xf>
    <xf numFmtId="0" fontId="12" fillId="0" borderId="27" xfId="0" applyFont="1" applyBorder="1" applyAlignment="1" applyProtection="1">
      <alignment horizontal="center" vertical="center" textRotation="90"/>
      <protection locked="0"/>
    </xf>
    <xf numFmtId="0" fontId="12" fillId="0" borderId="27" xfId="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quotePrefix="1" applyFont="1" applyBorder="1" applyAlignment="1">
      <alignment vertical="center"/>
    </xf>
    <xf numFmtId="0" fontId="14" fillId="0" borderId="0"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5" fillId="0" borderId="16" xfId="0" applyFont="1" applyBorder="1" applyAlignment="1">
      <alignment vertical="center"/>
    </xf>
    <xf numFmtId="0" fontId="12" fillId="0" borderId="19" xfId="0" applyFont="1" applyBorder="1" applyAlignment="1">
      <alignment vertical="center"/>
    </xf>
    <xf numFmtId="0" fontId="12" fillId="0" borderId="10" xfId="0" applyFont="1" applyBorder="1" applyAlignment="1">
      <alignment vertical="center"/>
    </xf>
    <xf numFmtId="0" fontId="12" fillId="0" borderId="9"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8" xfId="0" applyFont="1" applyBorder="1" applyAlignment="1">
      <alignment vertical="center"/>
    </xf>
    <xf numFmtId="0" fontId="12" fillId="0" borderId="15" xfId="0" applyFont="1" applyBorder="1" applyAlignment="1">
      <alignment vertical="center"/>
    </xf>
    <xf numFmtId="0" fontId="12" fillId="0" borderId="21" xfId="0" applyFont="1" applyBorder="1" applyAlignment="1">
      <alignment vertical="center"/>
    </xf>
    <xf numFmtId="0" fontId="12" fillId="0" borderId="0" xfId="0" applyFont="1" applyBorder="1" applyAlignment="1">
      <alignment horizontal="left" vertical="center"/>
    </xf>
    <xf numFmtId="0" fontId="12" fillId="4" borderId="0" xfId="0" applyFont="1" applyFill="1" applyBorder="1" applyAlignment="1">
      <alignment horizontal="left" vertical="center"/>
    </xf>
    <xf numFmtId="0" fontId="12" fillId="0" borderId="7" xfId="0" applyFont="1" applyBorder="1" applyAlignment="1">
      <alignment vertical="center"/>
    </xf>
    <xf numFmtId="0" fontId="12" fillId="0" borderId="6" xfId="0" applyFont="1" applyBorder="1" applyAlignment="1">
      <alignment vertical="center"/>
    </xf>
    <xf numFmtId="0" fontId="12" fillId="0" borderId="6" xfId="0" applyFont="1" applyBorder="1" applyAlignment="1">
      <alignment horizontal="center" vertical="center"/>
    </xf>
    <xf numFmtId="16" fontId="12" fillId="0" borderId="0" xfId="0" quotePrefix="1" applyNumberFormat="1" applyFont="1" applyBorder="1" applyAlignment="1">
      <alignment horizontal="center" vertical="center"/>
    </xf>
    <xf numFmtId="0" fontId="12" fillId="0" borderId="0" xfId="0" quotePrefix="1" applyFont="1" applyBorder="1" applyAlignment="1">
      <alignment horizontal="center" vertical="center"/>
    </xf>
    <xf numFmtId="12" fontId="12" fillId="0" borderId="0" xfId="0" applyNumberFormat="1" applyFont="1" applyBorder="1" applyAlignment="1">
      <alignment horizontal="center" vertical="center"/>
    </xf>
    <xf numFmtId="0" fontId="12" fillId="5" borderId="23"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2" xfId="0" applyFont="1" applyFill="1" applyBorder="1" applyAlignment="1">
      <alignment horizontal="center" vertical="center"/>
    </xf>
    <xf numFmtId="0" fontId="12" fillId="0" borderId="0" xfId="0" applyFont="1" applyBorder="1" applyAlignment="1" applyProtection="1">
      <alignment vertical="center" textRotation="90"/>
      <protection locked="0"/>
    </xf>
    <xf numFmtId="0" fontId="11" fillId="0" borderId="0" xfId="0" applyFont="1" applyAlignment="1" applyProtection="1">
      <alignment vertical="center"/>
      <protection locked="0"/>
    </xf>
    <xf numFmtId="0" fontId="12" fillId="0" borderId="3"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quotePrefix="1" applyFont="1" applyBorder="1" applyAlignment="1" applyProtection="1">
      <alignment vertical="center"/>
      <protection locked="0"/>
    </xf>
    <xf numFmtId="0" fontId="12" fillId="0" borderId="0" xfId="1" applyFont="1" applyBorder="1" applyAlignment="1">
      <alignment vertical="center"/>
    </xf>
    <xf numFmtId="0" fontId="12" fillId="0" borderId="0" xfId="0" applyFont="1" applyBorder="1" applyAlignment="1" applyProtection="1">
      <alignment horizontal="center" vertical="center" textRotation="90"/>
      <protection locked="0"/>
    </xf>
    <xf numFmtId="0" fontId="12" fillId="0" borderId="0" xfId="0" applyFont="1" applyBorder="1" applyAlignment="1">
      <alignment vertical="center" textRotation="90"/>
    </xf>
    <xf numFmtId="0" fontId="12" fillId="0" borderId="0" xfId="0" quotePrefix="1" applyFont="1" applyBorder="1" applyAlignment="1" applyProtection="1">
      <alignment horizontal="center" vertical="center"/>
      <protection locked="0"/>
    </xf>
    <xf numFmtId="0" fontId="12" fillId="0" borderId="0" xfId="0" quotePrefix="1" applyFont="1" applyBorder="1" applyAlignment="1">
      <alignment vertical="center" textRotation="90"/>
    </xf>
    <xf numFmtId="0" fontId="12" fillId="0" borderId="16" xfId="1" applyFont="1" applyBorder="1" applyAlignment="1">
      <alignment vertical="center"/>
    </xf>
    <xf numFmtId="0" fontId="12" fillId="0" borderId="17" xfId="1" applyFont="1" applyBorder="1" applyAlignment="1">
      <alignment vertical="center"/>
    </xf>
    <xf numFmtId="0" fontId="12" fillId="0" borderId="18" xfId="1" applyFont="1" applyBorder="1" applyAlignment="1">
      <alignment vertical="center"/>
    </xf>
    <xf numFmtId="0" fontId="16" fillId="0" borderId="16" xfId="1" applyFont="1" applyBorder="1" applyAlignment="1">
      <alignment vertical="center"/>
    </xf>
    <xf numFmtId="0" fontId="12" fillId="0" borderId="19" xfId="1" applyFont="1" applyBorder="1" applyAlignment="1">
      <alignment vertical="center"/>
    </xf>
    <xf numFmtId="0" fontId="12" fillId="0" borderId="10" xfId="1" applyFont="1" applyBorder="1" applyAlignment="1">
      <alignment vertical="center"/>
    </xf>
    <xf numFmtId="0" fontId="12" fillId="0" borderId="9" xfId="1" applyFont="1" applyBorder="1" applyAlignment="1">
      <alignment vertical="center"/>
    </xf>
    <xf numFmtId="0" fontId="12" fillId="0" borderId="11" xfId="1" applyFont="1" applyBorder="1" applyAlignment="1">
      <alignment vertical="center"/>
    </xf>
    <xf numFmtId="0" fontId="11" fillId="0" borderId="0" xfId="1" applyFont="1" applyAlignment="1">
      <alignment vertical="center"/>
    </xf>
    <xf numFmtId="0" fontId="12" fillId="0" borderId="2" xfId="1" applyFont="1" applyBorder="1" applyAlignment="1">
      <alignment vertical="center"/>
    </xf>
    <xf numFmtId="0" fontId="12" fillId="0" borderId="0" xfId="0" quotePrefix="1" applyFont="1" applyBorder="1" applyAlignment="1">
      <alignment horizontal="left" vertical="center"/>
    </xf>
    <xf numFmtId="0" fontId="12" fillId="0" borderId="12" xfId="1" applyFont="1" applyBorder="1" applyAlignment="1">
      <alignment vertical="center"/>
    </xf>
    <xf numFmtId="0" fontId="12" fillId="0" borderId="13" xfId="1" applyFont="1" applyBorder="1" applyAlignment="1">
      <alignment vertical="center"/>
    </xf>
    <xf numFmtId="0" fontId="12" fillId="0" borderId="14" xfId="1" applyFont="1" applyBorder="1" applyAlignment="1">
      <alignment vertical="center"/>
    </xf>
    <xf numFmtId="0" fontId="12" fillId="0" borderId="8" xfId="1" applyFont="1" applyBorder="1" applyAlignment="1">
      <alignment vertical="center"/>
    </xf>
    <xf numFmtId="0" fontId="12" fillId="0" borderId="15" xfId="1" applyFont="1" applyBorder="1" applyAlignment="1">
      <alignment vertical="center"/>
    </xf>
    <xf numFmtId="0" fontId="12" fillId="0" borderId="21" xfId="1" applyFont="1" applyBorder="1" applyAlignment="1">
      <alignment vertical="center"/>
    </xf>
    <xf numFmtId="0" fontId="12" fillId="0" borderId="0" xfId="1" applyFont="1" applyBorder="1" applyAlignment="1" applyProtection="1">
      <alignment vertical="center"/>
      <protection locked="0"/>
    </xf>
    <xf numFmtId="0" fontId="12" fillId="0" borderId="6" xfId="1" applyFont="1" applyBorder="1" applyAlignment="1">
      <alignment vertical="center"/>
    </xf>
    <xf numFmtId="0" fontId="12" fillId="0" borderId="3" xfId="1" applyFont="1" applyBorder="1" applyAlignment="1">
      <alignment vertical="center"/>
    </xf>
    <xf numFmtId="0" fontId="12" fillId="0" borderId="4" xfId="1" applyFont="1" applyBorder="1" applyAlignment="1" applyProtection="1">
      <alignment vertical="center"/>
      <protection locked="0"/>
    </xf>
    <xf numFmtId="0" fontId="12" fillId="0" borderId="4" xfId="1" applyFont="1" applyBorder="1" applyAlignment="1">
      <alignment vertical="center"/>
    </xf>
    <xf numFmtId="0" fontId="12" fillId="0" borderId="5" xfId="1" applyFont="1" applyBorder="1" applyAlignment="1">
      <alignment vertical="center"/>
    </xf>
    <xf numFmtId="0" fontId="12" fillId="0" borderId="1" xfId="1" applyFont="1" applyBorder="1" applyAlignment="1">
      <alignment vertical="center"/>
    </xf>
    <xf numFmtId="0" fontId="12" fillId="0" borderId="0" xfId="1" quotePrefix="1" applyFont="1" applyBorder="1" applyAlignment="1" applyProtection="1">
      <alignment vertical="center"/>
      <protection locked="0"/>
    </xf>
    <xf numFmtId="0" fontId="12" fillId="0" borderId="0" xfId="1" applyFont="1" applyBorder="1" applyAlignment="1" applyProtection="1">
      <alignment vertical="center" textRotation="90"/>
      <protection locked="0"/>
    </xf>
    <xf numFmtId="0" fontId="12" fillId="0" borderId="0" xfId="1" applyFont="1" applyBorder="1" applyAlignment="1" applyProtection="1">
      <alignment horizontal="center" vertical="center" textRotation="90"/>
      <protection locked="0"/>
    </xf>
    <xf numFmtId="0" fontId="12" fillId="0" borderId="0" xfId="1" applyFont="1" applyBorder="1" applyAlignment="1">
      <alignment vertical="center" textRotation="90"/>
    </xf>
    <xf numFmtId="0" fontId="12" fillId="0" borderId="0" xfId="1" quotePrefix="1" applyFont="1" applyBorder="1" applyAlignment="1" applyProtection="1">
      <alignment horizontal="center" vertical="center"/>
      <protection locked="0"/>
    </xf>
    <xf numFmtId="0" fontId="12" fillId="0" borderId="0" xfId="1" applyFont="1" applyBorder="1" applyAlignment="1" applyProtection="1">
      <alignment horizontal="left" vertical="center"/>
      <protection locked="0"/>
    </xf>
    <xf numFmtId="0" fontId="12" fillId="0" borderId="0" xfId="1" quotePrefix="1" applyFont="1" applyBorder="1" applyAlignment="1" applyProtection="1">
      <alignment horizontal="left" vertical="center"/>
      <protection locked="0"/>
    </xf>
    <xf numFmtId="0" fontId="12" fillId="0" borderId="7" xfId="1" applyFont="1" applyBorder="1" applyAlignment="1">
      <alignment vertical="center"/>
    </xf>
    <xf numFmtId="0" fontId="12" fillId="0" borderId="0" xfId="1" quotePrefix="1" applyFont="1" applyBorder="1" applyAlignment="1" applyProtection="1">
      <alignment vertical="center" textRotation="90"/>
      <protection locked="0"/>
    </xf>
    <xf numFmtId="0" fontId="11" fillId="0" borderId="0" xfId="1" applyFont="1" applyAlignment="1" applyProtection="1">
      <alignment vertical="center"/>
      <protection locked="0"/>
    </xf>
    <xf numFmtId="0" fontId="12" fillId="0" borderId="3" xfId="1" applyFont="1" applyBorder="1" applyAlignment="1" applyProtection="1">
      <alignment vertical="center"/>
      <protection locked="0"/>
    </xf>
    <xf numFmtId="0" fontId="12" fillId="0" borderId="1" xfId="1" applyFont="1" applyBorder="1" applyAlignment="1" applyProtection="1">
      <alignment vertical="center"/>
      <protection locked="0"/>
    </xf>
    <xf numFmtId="0" fontId="12" fillId="0" borderId="0" xfId="1" applyFont="1" applyBorder="1" applyAlignment="1">
      <alignment horizontal="center" vertical="center"/>
    </xf>
    <xf numFmtId="0" fontId="12" fillId="0" borderId="20" xfId="1" applyFont="1" applyBorder="1" applyAlignment="1">
      <alignment vertical="center"/>
    </xf>
    <xf numFmtId="14" fontId="12" fillId="0" borderId="16" xfId="1" applyNumberFormat="1" applyFont="1" applyBorder="1" applyAlignment="1">
      <alignment vertical="center"/>
    </xf>
    <xf numFmtId="14" fontId="12" fillId="0" borderId="17" xfId="1" applyNumberFormat="1" applyFont="1" applyBorder="1" applyAlignment="1">
      <alignment vertical="center"/>
    </xf>
    <xf numFmtId="14" fontId="12" fillId="0" borderId="19" xfId="1" applyNumberFormat="1" applyFont="1" applyBorder="1" applyAlignment="1">
      <alignment vertical="center"/>
    </xf>
    <xf numFmtId="0" fontId="15" fillId="0" borderId="0" xfId="1" applyFont="1" applyBorder="1" applyAlignment="1">
      <alignment vertical="center"/>
    </xf>
    <xf numFmtId="0" fontId="18" fillId="0" borderId="0" xfId="1" applyFont="1" applyBorder="1" applyAlignment="1" applyProtection="1">
      <alignment vertical="center"/>
      <protection locked="0"/>
    </xf>
    <xf numFmtId="0" fontId="18" fillId="0" borderId="0" xfId="1" applyFont="1" applyAlignment="1" applyProtection="1">
      <alignment vertical="center"/>
      <protection locked="0"/>
    </xf>
    <xf numFmtId="164" fontId="12" fillId="0" borderId="0" xfId="1" applyNumberFormat="1" applyFont="1" applyBorder="1" applyAlignment="1" applyProtection="1">
      <alignment horizontal="center" vertical="center" textRotation="90"/>
      <protection locked="0"/>
    </xf>
    <xf numFmtId="164" fontId="12" fillId="0" borderId="0" xfId="1" applyNumberFormat="1" applyFont="1" applyBorder="1" applyAlignment="1" applyProtection="1">
      <alignment vertical="center" textRotation="90"/>
      <protection locked="0"/>
    </xf>
    <xf numFmtId="0" fontId="12" fillId="0" borderId="0" xfId="1" quotePrefix="1" applyFont="1" applyBorder="1" applyAlignment="1">
      <alignment vertical="center"/>
    </xf>
    <xf numFmtId="0" fontId="11" fillId="0" borderId="0" xfId="1" applyFont="1" applyAlignment="1" applyProtection="1">
      <alignment horizontal="center" vertical="center"/>
      <protection locked="0"/>
    </xf>
    <xf numFmtId="0" fontId="12" fillId="0" borderId="24" xfId="1" applyFont="1" applyBorder="1" applyAlignment="1">
      <alignment vertical="center"/>
    </xf>
    <xf numFmtId="0" fontId="19" fillId="0" borderId="0" xfId="1" applyFont="1" applyBorder="1" applyAlignment="1">
      <alignment vertical="center"/>
    </xf>
    <xf numFmtId="0" fontId="12" fillId="4" borderId="0" xfId="1" applyFont="1" applyFill="1" applyBorder="1" applyAlignment="1">
      <alignment vertical="center"/>
    </xf>
    <xf numFmtId="0" fontId="12" fillId="0" borderId="0" xfId="1" quotePrefix="1" applyFont="1" applyBorder="1" applyAlignment="1" applyProtection="1">
      <alignment horizontal="center" vertical="center" textRotation="90"/>
      <protection locked="0"/>
    </xf>
    <xf numFmtId="0" fontId="12" fillId="0" borderId="0" xfId="1" applyFont="1" applyBorder="1" applyAlignment="1" applyProtection="1">
      <alignment horizontal="center" vertical="center"/>
      <protection locked="0"/>
    </xf>
    <xf numFmtId="0" fontId="20" fillId="0" borderId="0" xfId="1" applyFont="1" applyAlignment="1">
      <alignment vertical="center"/>
    </xf>
    <xf numFmtId="0" fontId="15" fillId="4" borderId="0" xfId="1" applyFont="1" applyFill="1" applyBorder="1" applyAlignment="1">
      <alignment vertical="center"/>
    </xf>
    <xf numFmtId="0" fontId="15" fillId="0" borderId="2" xfId="1" applyFont="1" applyBorder="1" applyAlignment="1">
      <alignment vertical="center"/>
    </xf>
    <xf numFmtId="0" fontId="12" fillId="4" borderId="2" xfId="1" applyFont="1" applyFill="1" applyBorder="1" applyAlignment="1">
      <alignment vertical="center"/>
    </xf>
    <xf numFmtId="0" fontId="15" fillId="4" borderId="2" xfId="1" applyFont="1" applyFill="1" applyBorder="1" applyAlignment="1">
      <alignment vertical="center"/>
    </xf>
    <xf numFmtId="0" fontId="12" fillId="0" borderId="0" xfId="1" applyFont="1" applyFill="1" applyBorder="1" applyAlignment="1">
      <alignment vertical="center"/>
    </xf>
    <xf numFmtId="0" fontId="12" fillId="4" borderId="0" xfId="1" applyFont="1" applyFill="1" applyBorder="1" applyAlignment="1">
      <alignment vertical="center" wrapText="1"/>
    </xf>
    <xf numFmtId="0" fontId="15" fillId="0" borderId="16" xfId="1" applyFont="1" applyBorder="1" applyAlignment="1">
      <alignment vertical="center"/>
    </xf>
    <xf numFmtId="0" fontId="16" fillId="0" borderId="17" xfId="1" applyFont="1" applyBorder="1" applyAlignment="1">
      <alignment vertical="center"/>
    </xf>
    <xf numFmtId="0" fontId="17" fillId="4" borderId="0" xfId="1" applyFont="1" applyFill="1" applyBorder="1" applyAlignment="1">
      <alignment vertical="center"/>
    </xf>
    <xf numFmtId="0" fontId="12" fillId="0" borderId="0" xfId="1" applyFont="1" applyBorder="1" applyAlignment="1">
      <alignment horizontal="center" vertical="center" textRotation="90"/>
    </xf>
    <xf numFmtId="0" fontId="12" fillId="0" borderId="0" xfId="1" quotePrefix="1" applyFont="1" applyBorder="1" applyAlignment="1">
      <alignment horizontal="center" vertical="center" textRotation="90"/>
    </xf>
    <xf numFmtId="0" fontId="11" fillId="0" borderId="0" xfId="0" applyFont="1" applyAlignment="1">
      <alignment vertical="center"/>
    </xf>
    <xf numFmtId="0" fontId="12" fillId="2" borderId="0" xfId="0" applyFont="1" applyFill="1" applyBorder="1" applyAlignment="1">
      <alignment horizontal="right" vertical="center"/>
    </xf>
    <xf numFmtId="0" fontId="12" fillId="2" borderId="0" xfId="0" applyFont="1" applyFill="1" applyBorder="1" applyAlignment="1">
      <alignment vertical="center"/>
    </xf>
    <xf numFmtId="0" fontId="11" fillId="0" borderId="0" xfId="0" applyFont="1" applyAlignment="1">
      <alignment horizontal="right" vertical="center"/>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0" borderId="37"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3" borderId="31" xfId="0" applyFont="1" applyFill="1" applyBorder="1" applyAlignment="1" applyProtection="1">
      <alignment horizontal="center" vertical="center"/>
      <protection locked="0"/>
    </xf>
    <xf numFmtId="0" fontId="12" fillId="3" borderId="32" xfId="0" applyFont="1" applyFill="1" applyBorder="1" applyAlignment="1" applyProtection="1">
      <alignment horizontal="center" vertical="center"/>
      <protection locked="0"/>
    </xf>
    <xf numFmtId="0" fontId="12" fillId="3" borderId="40" xfId="0" applyFont="1" applyFill="1" applyBorder="1" applyAlignment="1" applyProtection="1">
      <alignment horizontal="center" vertical="center"/>
      <protection locked="0"/>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40" xfId="0" applyFont="1" applyBorder="1" applyAlignment="1">
      <alignment horizontal="center" vertical="center"/>
    </xf>
    <xf numFmtId="0" fontId="12" fillId="3" borderId="12"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31" xfId="1" applyFont="1" applyFill="1" applyBorder="1" applyAlignment="1">
      <alignment horizontal="center" vertical="center"/>
    </xf>
    <xf numFmtId="0" fontId="12" fillId="0" borderId="32" xfId="1" applyFont="1" applyFill="1" applyBorder="1" applyAlignment="1">
      <alignment horizontal="center" vertical="center"/>
    </xf>
    <xf numFmtId="0" fontId="12" fillId="0" borderId="19" xfId="0" applyFont="1" applyBorder="1" applyAlignment="1">
      <alignment horizontal="center" vertical="center"/>
    </xf>
    <xf numFmtId="0" fontId="12" fillId="0" borderId="1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14" fontId="12" fillId="0" borderId="16" xfId="0" applyNumberFormat="1" applyFont="1" applyBorder="1" applyAlignment="1">
      <alignment horizontal="center" vertical="center"/>
    </xf>
    <xf numFmtId="14" fontId="12" fillId="0" borderId="17" xfId="0" applyNumberFormat="1" applyFont="1" applyBorder="1" applyAlignment="1">
      <alignment horizontal="center" vertical="center"/>
    </xf>
    <xf numFmtId="14" fontId="12" fillId="0" borderId="19" xfId="0" applyNumberFormat="1" applyFont="1" applyBorder="1" applyAlignment="1">
      <alignment horizontal="center" vertical="center"/>
    </xf>
    <xf numFmtId="0" fontId="12" fillId="3" borderId="2" xfId="0" applyFont="1" applyFill="1" applyBorder="1" applyAlignment="1" applyProtection="1">
      <alignment horizontal="center" vertical="center"/>
      <protection locked="0"/>
    </xf>
    <xf numFmtId="0" fontId="12" fillId="5" borderId="34"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36" xfId="0" applyFont="1" applyFill="1" applyBorder="1" applyAlignment="1">
      <alignment horizontal="center" vertical="center"/>
    </xf>
    <xf numFmtId="0" fontId="12" fillId="0" borderId="37"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2" fillId="0" borderId="16" xfId="1" applyFont="1" applyBorder="1" applyAlignment="1">
      <alignment horizontal="center" vertical="center"/>
    </xf>
    <xf numFmtId="0" fontId="12" fillId="0" borderId="17" xfId="1" applyFont="1" applyBorder="1" applyAlignment="1">
      <alignment horizontal="center" vertical="center"/>
    </xf>
    <xf numFmtId="0" fontId="12" fillId="0" borderId="19" xfId="1" applyFont="1" applyBorder="1" applyAlignment="1">
      <alignment horizontal="center" vertical="center"/>
    </xf>
    <xf numFmtId="0" fontId="12" fillId="0" borderId="31" xfId="1" applyFont="1" applyBorder="1" applyAlignment="1">
      <alignment horizontal="center" vertical="center"/>
    </xf>
    <xf numFmtId="0" fontId="12" fillId="0" borderId="32" xfId="1" applyFont="1" applyBorder="1" applyAlignment="1">
      <alignment horizontal="center" vertical="center"/>
    </xf>
    <xf numFmtId="0" fontId="12" fillId="0" borderId="40" xfId="1" applyFont="1" applyBorder="1" applyAlignment="1">
      <alignment horizontal="center" vertical="center"/>
    </xf>
    <xf numFmtId="0" fontId="12" fillId="0" borderId="33" xfId="1" applyFont="1" applyBorder="1" applyAlignment="1">
      <alignment horizontal="center" vertical="center"/>
    </xf>
    <xf numFmtId="0" fontId="12" fillId="0" borderId="18" xfId="1" applyFont="1" applyBorder="1" applyAlignment="1">
      <alignment horizontal="center" vertical="center"/>
    </xf>
    <xf numFmtId="0" fontId="12" fillId="0" borderId="0" xfId="0" applyFont="1" applyBorder="1" applyAlignment="1" applyProtection="1">
      <alignment horizontal="center" vertical="center" textRotation="90"/>
      <protection locked="0"/>
    </xf>
    <xf numFmtId="0" fontId="12" fillId="0" borderId="0" xfId="0" quotePrefix="1" applyFont="1" applyBorder="1" applyAlignment="1" applyProtection="1">
      <alignment horizontal="center" vertical="center" textRotation="90"/>
      <protection locked="0"/>
    </xf>
    <xf numFmtId="0" fontId="12" fillId="0" borderId="12" xfId="1" applyFont="1" applyBorder="1" applyAlignment="1">
      <alignment horizontal="center" vertical="center" wrapText="1"/>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12" xfId="1" applyFont="1" applyBorder="1" applyAlignment="1">
      <alignment horizontal="center" vertical="center"/>
    </xf>
    <xf numFmtId="0" fontId="12" fillId="0" borderId="0" xfId="1" applyFont="1" applyBorder="1" applyAlignment="1">
      <alignment horizontal="center" vertical="center"/>
    </xf>
    <xf numFmtId="0" fontId="12" fillId="0" borderId="13" xfId="1" applyFont="1" applyBorder="1" applyAlignment="1">
      <alignment horizontal="center" vertical="center"/>
    </xf>
    <xf numFmtId="0" fontId="12" fillId="0" borderId="12"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2" xfId="1" applyFont="1" applyFill="1" applyBorder="1" applyAlignment="1">
      <alignment horizontal="center" vertical="center"/>
    </xf>
    <xf numFmtId="14" fontId="12" fillId="0" borderId="16" xfId="1" applyNumberFormat="1" applyFont="1" applyBorder="1" applyAlignment="1">
      <alignment horizontal="center" vertical="center"/>
    </xf>
    <xf numFmtId="14" fontId="12" fillId="0" borderId="17" xfId="1" applyNumberFormat="1" applyFont="1" applyBorder="1" applyAlignment="1">
      <alignment horizontal="center" vertical="center"/>
    </xf>
    <xf numFmtId="14" fontId="12" fillId="0" borderId="19" xfId="1" applyNumberFormat="1" applyFont="1" applyBorder="1" applyAlignment="1">
      <alignment horizontal="center" vertical="center"/>
    </xf>
    <xf numFmtId="0" fontId="12" fillId="2"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2" fillId="2" borderId="0" xfId="0" applyFont="1" applyFill="1" applyBorder="1" applyAlignment="1" applyProtection="1">
      <alignment horizontal="right" vertical="center"/>
      <protection locked="0"/>
    </xf>
    <xf numFmtId="0" fontId="11" fillId="0" borderId="0" xfId="0" applyFont="1" applyAlignment="1" applyProtection="1">
      <alignment horizontal="right" vertical="center"/>
      <protection locked="0"/>
    </xf>
    <xf numFmtId="0" fontId="12" fillId="2" borderId="0" xfId="1" applyFont="1" applyFill="1" applyBorder="1" applyAlignment="1" applyProtection="1">
      <alignment vertical="center"/>
      <protection locked="0"/>
    </xf>
    <xf numFmtId="0" fontId="12" fillId="2" borderId="0" xfId="1" applyFont="1" applyFill="1" applyBorder="1" applyAlignment="1" applyProtection="1">
      <alignment horizontal="right" vertical="center"/>
      <protection locked="0"/>
    </xf>
    <xf numFmtId="0" fontId="11" fillId="0" borderId="0" xfId="1" applyFont="1" applyAlignment="1" applyProtection="1">
      <alignment horizontal="right" vertical="center"/>
      <protection locked="0"/>
    </xf>
    <xf numFmtId="0" fontId="12" fillId="0" borderId="0"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0" xfId="1" applyFont="1" applyBorder="1" applyAlignment="1" applyProtection="1">
      <alignment horizontal="center" vertical="center" textRotation="90"/>
      <protection locked="0"/>
    </xf>
    <xf numFmtId="0" fontId="11" fillId="0" borderId="0" xfId="1" applyFont="1" applyAlignment="1" applyProtection="1">
      <alignment vertical="center"/>
      <protection locked="0"/>
    </xf>
    <xf numFmtId="0" fontId="12" fillId="0" borderId="0" xfId="1" quotePrefix="1" applyFont="1" applyBorder="1" applyAlignment="1" applyProtection="1">
      <alignment horizontal="center" vertical="center" textRotation="90"/>
      <protection locked="0"/>
    </xf>
    <xf numFmtId="0" fontId="12" fillId="4" borderId="12" xfId="1"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13"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0" xfId="1" applyFont="1" applyAlignment="1" applyProtection="1">
      <alignment horizontal="center" vertical="center"/>
      <protection locked="0"/>
    </xf>
    <xf numFmtId="0" fontId="12" fillId="0" borderId="0" xfId="1" applyFont="1" applyBorder="1" applyAlignment="1" applyProtection="1">
      <alignment horizontal="center" vertical="center"/>
      <protection locked="0"/>
    </xf>
    <xf numFmtId="0" fontId="12" fillId="0" borderId="0" xfId="1" quotePrefix="1" applyFont="1" applyBorder="1" applyAlignment="1" applyProtection="1">
      <alignment horizontal="center" vertical="center"/>
      <protection locked="0"/>
    </xf>
    <xf numFmtId="0" fontId="12" fillId="0" borderId="0" xfId="1" applyFont="1" applyBorder="1" applyAlignment="1" applyProtection="1">
      <alignment vertical="center"/>
      <protection locked="0"/>
    </xf>
    <xf numFmtId="0" fontId="12" fillId="0" borderId="1" xfId="1" applyFont="1" applyBorder="1" applyAlignment="1" applyProtection="1">
      <alignment vertical="center"/>
      <protection locked="0"/>
    </xf>
    <xf numFmtId="0" fontId="12" fillId="0" borderId="16" xfId="1" applyFont="1" applyBorder="1" applyAlignment="1">
      <alignment horizontal="left" vertical="center"/>
    </xf>
    <xf numFmtId="0" fontId="12" fillId="0" borderId="17" xfId="1" applyFont="1" applyBorder="1" applyAlignment="1">
      <alignment horizontal="left" vertical="center"/>
    </xf>
    <xf numFmtId="0" fontId="12" fillId="0" borderId="19" xfId="1" applyFont="1" applyBorder="1" applyAlignment="1">
      <alignment horizontal="left" vertical="center"/>
    </xf>
    <xf numFmtId="0" fontId="16" fillId="0" borderId="0" xfId="1" applyFont="1" applyBorder="1" applyAlignment="1" applyProtection="1">
      <alignment horizontal="center" vertical="center"/>
      <protection locked="0"/>
    </xf>
    <xf numFmtId="0" fontId="16" fillId="0" borderId="0" xfId="1" quotePrefix="1" applyFont="1" applyBorder="1" applyAlignment="1" applyProtection="1">
      <alignment horizontal="center" vertical="center"/>
      <protection locked="0"/>
    </xf>
    <xf numFmtId="0" fontId="12" fillId="4" borderId="0" xfId="1" applyFont="1" applyFill="1" applyBorder="1" applyAlignment="1" applyProtection="1">
      <alignment horizontal="center" vertical="center"/>
      <protection locked="0"/>
    </xf>
    <xf numFmtId="0" fontId="11" fillId="0" borderId="0" xfId="1" applyFont="1" applyBorder="1" applyAlignment="1" applyProtection="1">
      <alignment vertical="center"/>
      <protection locked="0"/>
    </xf>
    <xf numFmtId="0" fontId="12" fillId="2" borderId="0" xfId="1" applyFont="1" applyFill="1" applyBorder="1" applyAlignment="1" applyProtection="1">
      <alignment horizontal="center" vertical="center"/>
      <protection locked="0"/>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9" fillId="0" borderId="31" xfId="0" applyFont="1" applyFill="1" applyBorder="1" applyAlignment="1">
      <alignment horizontal="center"/>
    </xf>
    <xf numFmtId="0" fontId="9" fillId="0" borderId="32" xfId="0" applyFont="1" applyFill="1" applyBorder="1" applyAlignment="1">
      <alignment horizontal="center"/>
    </xf>
    <xf numFmtId="0" fontId="2" fillId="0" borderId="19" xfId="0" applyFont="1" applyBorder="1" applyAlignment="1">
      <alignment horizontal="center"/>
    </xf>
    <xf numFmtId="0" fontId="2" fillId="0" borderId="4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3" fillId="0" borderId="0" xfId="0" applyFont="1" applyBorder="1" applyAlignment="1">
      <alignment vertical="center" shrinkToFit="1"/>
    </xf>
    <xf numFmtId="0" fontId="0" fillId="0" borderId="0" xfId="0" applyAlignment="1">
      <alignment vertical="center" shrinkToFit="1"/>
    </xf>
    <xf numFmtId="0" fontId="1" fillId="0" borderId="0" xfId="0" applyFont="1" applyBorder="1" applyAlignment="1">
      <alignment horizontal="center" vertical="center"/>
    </xf>
    <xf numFmtId="164" fontId="2" fillId="0" borderId="0" xfId="0" applyNumberFormat="1" applyFont="1" applyBorder="1" applyAlignment="1">
      <alignment horizontal="center" vertical="center" textRotation="90"/>
    </xf>
    <xf numFmtId="0" fontId="0" fillId="0" borderId="0" xfId="0" applyAlignment="1"/>
    <xf numFmtId="0" fontId="2" fillId="0" borderId="0" xfId="0" applyFont="1" applyBorder="1" applyAlignment="1">
      <alignment horizontal="center" vertical="center" textRotation="90"/>
    </xf>
    <xf numFmtId="0" fontId="2" fillId="0" borderId="0" xfId="0" applyFont="1" applyBorder="1" applyAlignment="1">
      <alignment horizontal="center" vertic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xf numFmtId="14" fontId="2" fillId="0" borderId="16" xfId="0" applyNumberFormat="1" applyFont="1" applyBorder="1" applyAlignment="1">
      <alignment horizontal="center"/>
    </xf>
    <xf numFmtId="14" fontId="2" fillId="0" borderId="17" xfId="0" applyNumberFormat="1" applyFont="1" applyBorder="1" applyAlignment="1">
      <alignment horizontal="center"/>
    </xf>
    <xf numFmtId="14" fontId="2" fillId="0" borderId="19" xfId="0" applyNumberFormat="1" applyFont="1" applyBorder="1" applyAlignment="1">
      <alignment horizontal="center"/>
    </xf>
    <xf numFmtId="0" fontId="0" fillId="0" borderId="0" xfId="0" applyAlignment="1">
      <alignment horizontal="center"/>
    </xf>
    <xf numFmtId="164" fontId="12" fillId="0" borderId="0" xfId="1" applyNumberFormat="1" applyFont="1" applyBorder="1" applyAlignment="1" applyProtection="1">
      <alignment horizontal="center" vertical="center" textRotation="90"/>
      <protection locked="0"/>
    </xf>
    <xf numFmtId="0" fontId="12" fillId="0" borderId="0" xfId="1" applyFont="1" applyBorder="1" applyAlignment="1">
      <alignment vertical="center" wrapText="1"/>
    </xf>
    <xf numFmtId="0" fontId="11" fillId="0" borderId="0" xfId="1" applyFont="1" applyAlignment="1">
      <alignment vertical="center" wrapText="1"/>
    </xf>
    <xf numFmtId="0" fontId="0" fillId="0" borderId="0" xfId="0" applyAlignment="1">
      <alignment vertical="center"/>
    </xf>
    <xf numFmtId="0" fontId="21" fillId="0" borderId="32" xfId="1" applyFont="1" applyBorder="1" applyAlignment="1">
      <alignment horizontal="center" vertical="center"/>
    </xf>
    <xf numFmtId="0" fontId="12" fillId="0" borderId="0" xfId="1" applyFont="1" applyBorder="1" applyAlignment="1">
      <alignment horizontal="left" vertical="center"/>
    </xf>
  </cellXfs>
  <cellStyles count="2">
    <cellStyle name="Normal 2" xfId="1" xr:uid="{00000000-0005-0000-0000-000001000000}"/>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571500</xdr:colOff>
      <xdr:row>1</xdr:row>
      <xdr:rowOff>76200</xdr:rowOff>
    </xdr:from>
    <xdr:to>
      <xdr:col>4</xdr:col>
      <xdr:colOff>419100</xdr:colOff>
      <xdr:row>4</xdr:row>
      <xdr:rowOff>85725</xdr:rowOff>
    </xdr:to>
    <xdr:grpSp>
      <xdr:nvGrpSpPr>
        <xdr:cNvPr id="197860" name="Group 1">
          <a:extLst>
            <a:ext uri="{FF2B5EF4-FFF2-40B4-BE49-F238E27FC236}">
              <a16:creationId xmlns:a16="http://schemas.microsoft.com/office/drawing/2014/main" id="{19D25FE1-B535-440F-BEFB-56150E00E6E6}"/>
            </a:ext>
          </a:extLst>
        </xdr:cNvPr>
        <xdr:cNvGrpSpPr>
          <a:grpSpLocks/>
        </xdr:cNvGrpSpPr>
      </xdr:nvGrpSpPr>
      <xdr:grpSpPr bwMode="auto">
        <a:xfrm>
          <a:off x="1181100" y="266700"/>
          <a:ext cx="1676400" cy="581025"/>
          <a:chOff x="121" y="32"/>
          <a:chExt cx="220" cy="68"/>
        </a:xfrm>
      </xdr:grpSpPr>
      <xdr:sp macro="" textlink="">
        <xdr:nvSpPr>
          <xdr:cNvPr id="197928" name="Line 2">
            <a:extLst>
              <a:ext uri="{FF2B5EF4-FFF2-40B4-BE49-F238E27FC236}">
                <a16:creationId xmlns:a16="http://schemas.microsoft.com/office/drawing/2014/main" id="{410859B5-716D-4579-B017-E1624A33DCD3}"/>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7929" name="Rectangle 3" descr="40%">
            <a:extLst>
              <a:ext uri="{FF2B5EF4-FFF2-40B4-BE49-F238E27FC236}">
                <a16:creationId xmlns:a16="http://schemas.microsoft.com/office/drawing/2014/main" id="{FC2A71B3-F0EA-4328-86A2-AD2217BB0C56}"/>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97930" name="Rectangle 4" descr="40%">
            <a:extLst>
              <a:ext uri="{FF2B5EF4-FFF2-40B4-BE49-F238E27FC236}">
                <a16:creationId xmlns:a16="http://schemas.microsoft.com/office/drawing/2014/main" id="{31434423-8756-4BC3-99FA-16556BCBB6E9}"/>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97931" name="Line 5">
            <a:extLst>
              <a:ext uri="{FF2B5EF4-FFF2-40B4-BE49-F238E27FC236}">
                <a16:creationId xmlns:a16="http://schemas.microsoft.com/office/drawing/2014/main" id="{FBFC86B7-1BD4-45E4-9C3F-C0B0092FABC1}"/>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197932" name="Group 6">
            <a:extLst>
              <a:ext uri="{FF2B5EF4-FFF2-40B4-BE49-F238E27FC236}">
                <a16:creationId xmlns:a16="http://schemas.microsoft.com/office/drawing/2014/main" id="{32674929-DC8D-4C1C-9DFA-CC6819DB6654}"/>
              </a:ext>
            </a:extLst>
          </xdr:cNvPr>
          <xdr:cNvGrpSpPr>
            <a:grpSpLocks/>
          </xdr:cNvGrpSpPr>
        </xdr:nvGrpSpPr>
        <xdr:grpSpPr bwMode="auto">
          <a:xfrm>
            <a:off x="266" y="32"/>
            <a:ext cx="75" cy="36"/>
            <a:chOff x="193" y="31"/>
            <a:chExt cx="80" cy="33"/>
          </a:xfrm>
        </xdr:grpSpPr>
        <xdr:sp macro="" textlink="">
          <xdr:nvSpPr>
            <xdr:cNvPr id="197933" name="Line 7">
              <a:extLst>
                <a:ext uri="{FF2B5EF4-FFF2-40B4-BE49-F238E27FC236}">
                  <a16:creationId xmlns:a16="http://schemas.microsoft.com/office/drawing/2014/main" id="{6DE2AD8B-F239-4672-89BC-28AA3C1757C3}"/>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92" name="Oval 8">
              <a:extLst>
                <a:ext uri="{FF2B5EF4-FFF2-40B4-BE49-F238E27FC236}">
                  <a16:creationId xmlns:a16="http://schemas.microsoft.com/office/drawing/2014/main" id="{738F3118-64C8-4615-8882-47957E450D25}"/>
                </a:ext>
              </a:extLst>
            </xdr:cNvPr>
            <xdr:cNvSpPr>
              <a:spLocks noChangeArrowheads="1"/>
            </xdr:cNvSpPr>
          </xdr:nvSpPr>
          <xdr:spPr bwMode="auto">
            <a:xfrm>
              <a:off x="242" y="31"/>
              <a:ext cx="31" cy="31"/>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a:t>
              </a:r>
            </a:p>
          </xdr:txBody>
        </xdr:sp>
      </xdr:grpSp>
    </xdr:grpSp>
    <xdr:clientData/>
  </xdr:twoCellAnchor>
  <xdr:twoCellAnchor>
    <xdr:from>
      <xdr:col>2</xdr:col>
      <xdr:colOff>285750</xdr:colOff>
      <xdr:row>8</xdr:row>
      <xdr:rowOff>104775</xdr:rowOff>
    </xdr:from>
    <xdr:to>
      <xdr:col>5</xdr:col>
      <xdr:colOff>219075</xdr:colOff>
      <xdr:row>14</xdr:row>
      <xdr:rowOff>123825</xdr:rowOff>
    </xdr:to>
    <xdr:grpSp>
      <xdr:nvGrpSpPr>
        <xdr:cNvPr id="197861" name="Group 9">
          <a:extLst>
            <a:ext uri="{FF2B5EF4-FFF2-40B4-BE49-F238E27FC236}">
              <a16:creationId xmlns:a16="http://schemas.microsoft.com/office/drawing/2014/main" id="{09246169-7F6D-4483-A485-1336C886CE10}"/>
            </a:ext>
          </a:extLst>
        </xdr:cNvPr>
        <xdr:cNvGrpSpPr>
          <a:grpSpLocks/>
        </xdr:cNvGrpSpPr>
      </xdr:nvGrpSpPr>
      <xdr:grpSpPr bwMode="auto">
        <a:xfrm>
          <a:off x="1504950" y="1628775"/>
          <a:ext cx="1762125" cy="1162050"/>
          <a:chOff x="37" y="170"/>
          <a:chExt cx="232" cy="136"/>
        </a:xfrm>
      </xdr:grpSpPr>
      <xdr:sp macro="" textlink="">
        <xdr:nvSpPr>
          <xdr:cNvPr id="197918" name="Line 10">
            <a:extLst>
              <a:ext uri="{FF2B5EF4-FFF2-40B4-BE49-F238E27FC236}">
                <a16:creationId xmlns:a16="http://schemas.microsoft.com/office/drawing/2014/main" id="{2187DE2C-8F7E-4C9B-A348-E26750221C46}"/>
              </a:ext>
            </a:extLst>
          </xdr:cNvPr>
          <xdr:cNvSpPr>
            <a:spLocks noChangeShapeType="1"/>
          </xdr:cNvSpPr>
        </xdr:nvSpPr>
        <xdr:spPr bwMode="auto">
          <a:xfrm>
            <a:off x="148" y="186"/>
            <a:ext cx="0" cy="11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19" name="Line 11">
            <a:extLst>
              <a:ext uri="{FF2B5EF4-FFF2-40B4-BE49-F238E27FC236}">
                <a16:creationId xmlns:a16="http://schemas.microsoft.com/office/drawing/2014/main" id="{232A0EA1-EEC9-499F-A1FF-8F0276448842}"/>
              </a:ext>
            </a:extLst>
          </xdr:cNvPr>
          <xdr:cNvSpPr>
            <a:spLocks noChangeShapeType="1"/>
          </xdr:cNvSpPr>
        </xdr:nvSpPr>
        <xdr:spPr bwMode="auto">
          <a:xfrm>
            <a:off x="147" y="305"/>
            <a:ext cx="4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20" name="Line 12">
            <a:extLst>
              <a:ext uri="{FF2B5EF4-FFF2-40B4-BE49-F238E27FC236}">
                <a16:creationId xmlns:a16="http://schemas.microsoft.com/office/drawing/2014/main" id="{CE7CFB33-7B0B-40A9-B82D-2BB8118F06A1}"/>
              </a:ext>
            </a:extLst>
          </xdr:cNvPr>
          <xdr:cNvSpPr>
            <a:spLocks noChangeShapeType="1"/>
          </xdr:cNvSpPr>
        </xdr:nvSpPr>
        <xdr:spPr bwMode="auto">
          <a:xfrm flipV="1">
            <a:off x="148" y="186"/>
            <a:ext cx="1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21" name="Line 13">
            <a:extLst>
              <a:ext uri="{FF2B5EF4-FFF2-40B4-BE49-F238E27FC236}">
                <a16:creationId xmlns:a16="http://schemas.microsoft.com/office/drawing/2014/main" id="{B7BD8E4A-CE3F-4A10-8A5C-9F15CDC0D043}"/>
              </a:ext>
            </a:extLst>
          </xdr:cNvPr>
          <xdr:cNvSpPr>
            <a:spLocks noChangeShapeType="1"/>
          </xdr:cNvSpPr>
        </xdr:nvSpPr>
        <xdr:spPr bwMode="auto">
          <a:xfrm>
            <a:off x="268" y="272"/>
            <a:ext cx="0" cy="3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22" name="Line 14">
            <a:extLst>
              <a:ext uri="{FF2B5EF4-FFF2-40B4-BE49-F238E27FC236}">
                <a16:creationId xmlns:a16="http://schemas.microsoft.com/office/drawing/2014/main" id="{B55B6CC8-6CF2-4519-87CA-FA8273A08A99}"/>
              </a:ext>
            </a:extLst>
          </xdr:cNvPr>
          <xdr:cNvSpPr>
            <a:spLocks noChangeShapeType="1"/>
          </xdr:cNvSpPr>
        </xdr:nvSpPr>
        <xdr:spPr bwMode="auto">
          <a:xfrm>
            <a:off x="226" y="305"/>
            <a:ext cx="43"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23" name="Line 15">
            <a:extLst>
              <a:ext uri="{FF2B5EF4-FFF2-40B4-BE49-F238E27FC236}">
                <a16:creationId xmlns:a16="http://schemas.microsoft.com/office/drawing/2014/main" id="{09413572-3A87-4C48-89AF-21736F783561}"/>
              </a:ext>
            </a:extLst>
          </xdr:cNvPr>
          <xdr:cNvSpPr>
            <a:spLocks noChangeShapeType="1"/>
          </xdr:cNvSpPr>
        </xdr:nvSpPr>
        <xdr:spPr bwMode="auto">
          <a:xfrm flipH="1">
            <a:off x="268" y="186"/>
            <a:ext cx="0" cy="5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24" name="Line 16">
            <a:extLst>
              <a:ext uri="{FF2B5EF4-FFF2-40B4-BE49-F238E27FC236}">
                <a16:creationId xmlns:a16="http://schemas.microsoft.com/office/drawing/2014/main" id="{D9F40F5D-9E3A-4FAE-B1DF-91EC69DC1456}"/>
              </a:ext>
            </a:extLst>
          </xdr:cNvPr>
          <xdr:cNvSpPr>
            <a:spLocks noChangeShapeType="1"/>
          </xdr:cNvSpPr>
        </xdr:nvSpPr>
        <xdr:spPr bwMode="auto">
          <a:xfrm>
            <a:off x="103" y="170"/>
            <a:ext cx="0" cy="136"/>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7925" name="Line 17">
            <a:extLst>
              <a:ext uri="{FF2B5EF4-FFF2-40B4-BE49-F238E27FC236}">
                <a16:creationId xmlns:a16="http://schemas.microsoft.com/office/drawing/2014/main" id="{EE8CD199-13D9-4A2C-AED1-52EB1ECCB87C}"/>
              </a:ext>
            </a:extLst>
          </xdr:cNvPr>
          <xdr:cNvSpPr>
            <a:spLocks noChangeShapeType="1"/>
          </xdr:cNvSpPr>
        </xdr:nvSpPr>
        <xdr:spPr bwMode="auto">
          <a:xfrm>
            <a:off x="87" y="305"/>
            <a:ext cx="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26" name="Line 18">
            <a:extLst>
              <a:ext uri="{FF2B5EF4-FFF2-40B4-BE49-F238E27FC236}">
                <a16:creationId xmlns:a16="http://schemas.microsoft.com/office/drawing/2014/main" id="{90BE2173-D2CE-48C7-BC81-FDC69B902ACC}"/>
              </a:ext>
            </a:extLst>
          </xdr:cNvPr>
          <xdr:cNvSpPr>
            <a:spLocks noChangeShapeType="1"/>
          </xdr:cNvSpPr>
        </xdr:nvSpPr>
        <xdr:spPr bwMode="auto">
          <a:xfrm flipH="1" flipV="1">
            <a:off x="68" y="199"/>
            <a:ext cx="79"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03" name="Oval 19">
            <a:extLst>
              <a:ext uri="{FF2B5EF4-FFF2-40B4-BE49-F238E27FC236}">
                <a16:creationId xmlns:a16="http://schemas.microsoft.com/office/drawing/2014/main" id="{1413857A-6286-4685-AAEB-C97A7DC87665}"/>
              </a:ext>
            </a:extLst>
          </xdr:cNvPr>
          <xdr:cNvSpPr>
            <a:spLocks noChangeArrowheads="1"/>
          </xdr:cNvSpPr>
        </xdr:nvSpPr>
        <xdr:spPr bwMode="auto">
          <a:xfrm>
            <a:off x="37" y="183"/>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B</a:t>
            </a:r>
          </a:p>
        </xdr:txBody>
      </xdr:sp>
    </xdr:grpSp>
    <xdr:clientData/>
  </xdr:twoCellAnchor>
  <xdr:twoCellAnchor>
    <xdr:from>
      <xdr:col>2</xdr:col>
      <xdr:colOff>457200</xdr:colOff>
      <xdr:row>17</xdr:row>
      <xdr:rowOff>123825</xdr:rowOff>
    </xdr:from>
    <xdr:to>
      <xdr:col>4</xdr:col>
      <xdr:colOff>523875</xdr:colOff>
      <xdr:row>21</xdr:row>
      <xdr:rowOff>123825</xdr:rowOff>
    </xdr:to>
    <xdr:grpSp>
      <xdr:nvGrpSpPr>
        <xdr:cNvPr id="197862" name="Group 20">
          <a:extLst>
            <a:ext uri="{FF2B5EF4-FFF2-40B4-BE49-F238E27FC236}">
              <a16:creationId xmlns:a16="http://schemas.microsoft.com/office/drawing/2014/main" id="{7251AF78-4289-4EF1-8071-AC494BA0EAA9}"/>
            </a:ext>
          </a:extLst>
        </xdr:cNvPr>
        <xdr:cNvGrpSpPr>
          <a:grpSpLocks/>
        </xdr:cNvGrpSpPr>
      </xdr:nvGrpSpPr>
      <xdr:grpSpPr bwMode="auto">
        <a:xfrm>
          <a:off x="1676400" y="3362325"/>
          <a:ext cx="1285875" cy="762000"/>
          <a:chOff x="1034" y="100"/>
          <a:chExt cx="169" cy="90"/>
        </a:xfrm>
      </xdr:grpSpPr>
      <xdr:sp macro="" textlink="">
        <xdr:nvSpPr>
          <xdr:cNvPr id="197911" name="Line 21">
            <a:extLst>
              <a:ext uri="{FF2B5EF4-FFF2-40B4-BE49-F238E27FC236}">
                <a16:creationId xmlns:a16="http://schemas.microsoft.com/office/drawing/2014/main" id="{8E0D20A9-422F-4DBB-9BC9-1ED8721F8CB4}"/>
              </a:ext>
            </a:extLst>
          </xdr:cNvPr>
          <xdr:cNvSpPr>
            <a:spLocks noChangeShapeType="1"/>
          </xdr:cNvSpPr>
        </xdr:nvSpPr>
        <xdr:spPr bwMode="auto">
          <a:xfrm>
            <a:off x="1035" y="137"/>
            <a:ext cx="1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12" name="Line 22">
            <a:extLst>
              <a:ext uri="{FF2B5EF4-FFF2-40B4-BE49-F238E27FC236}">
                <a16:creationId xmlns:a16="http://schemas.microsoft.com/office/drawing/2014/main" id="{9A2476DB-462B-4E78-8019-103292CFA26F}"/>
              </a:ext>
            </a:extLst>
          </xdr:cNvPr>
          <xdr:cNvSpPr>
            <a:spLocks noChangeShapeType="1"/>
          </xdr:cNvSpPr>
        </xdr:nvSpPr>
        <xdr:spPr bwMode="auto">
          <a:xfrm>
            <a:off x="1034" y="170"/>
            <a:ext cx="106"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13" name="Line 23">
            <a:extLst>
              <a:ext uri="{FF2B5EF4-FFF2-40B4-BE49-F238E27FC236}">
                <a16:creationId xmlns:a16="http://schemas.microsoft.com/office/drawing/2014/main" id="{8A898F55-4240-44EC-8847-19F30522B675}"/>
              </a:ext>
            </a:extLst>
          </xdr:cNvPr>
          <xdr:cNvSpPr>
            <a:spLocks noChangeShapeType="1"/>
          </xdr:cNvSpPr>
        </xdr:nvSpPr>
        <xdr:spPr bwMode="auto">
          <a:xfrm>
            <a:off x="1110" y="120"/>
            <a:ext cx="0" cy="1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7914" name="Line 24">
            <a:extLst>
              <a:ext uri="{FF2B5EF4-FFF2-40B4-BE49-F238E27FC236}">
                <a16:creationId xmlns:a16="http://schemas.microsoft.com/office/drawing/2014/main" id="{173CCA07-B5A4-4461-B12F-A5443F383ACD}"/>
              </a:ext>
            </a:extLst>
          </xdr:cNvPr>
          <xdr:cNvSpPr>
            <a:spLocks noChangeShapeType="1"/>
          </xdr:cNvSpPr>
        </xdr:nvSpPr>
        <xdr:spPr bwMode="auto">
          <a:xfrm flipV="1">
            <a:off x="1110" y="171"/>
            <a:ext cx="0" cy="1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7915" name="Line 25">
            <a:extLst>
              <a:ext uri="{FF2B5EF4-FFF2-40B4-BE49-F238E27FC236}">
                <a16:creationId xmlns:a16="http://schemas.microsoft.com/office/drawing/2014/main" id="{AF371C17-3FDA-41A3-9A19-22FB4A48D50A}"/>
              </a:ext>
            </a:extLst>
          </xdr:cNvPr>
          <xdr:cNvSpPr>
            <a:spLocks noChangeShapeType="1"/>
          </xdr:cNvSpPr>
        </xdr:nvSpPr>
        <xdr:spPr bwMode="auto">
          <a:xfrm>
            <a:off x="1110" y="137"/>
            <a:ext cx="0"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16" name="Line 26">
            <a:extLst>
              <a:ext uri="{FF2B5EF4-FFF2-40B4-BE49-F238E27FC236}">
                <a16:creationId xmlns:a16="http://schemas.microsoft.com/office/drawing/2014/main" id="{16721A07-8425-4F42-8E47-F27E0692782E}"/>
              </a:ext>
            </a:extLst>
          </xdr:cNvPr>
          <xdr:cNvSpPr>
            <a:spLocks noChangeShapeType="1"/>
          </xdr:cNvSpPr>
        </xdr:nvSpPr>
        <xdr:spPr bwMode="auto">
          <a:xfrm flipV="1">
            <a:off x="1128" y="117"/>
            <a:ext cx="44"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11" name="Oval 27">
            <a:extLst>
              <a:ext uri="{FF2B5EF4-FFF2-40B4-BE49-F238E27FC236}">
                <a16:creationId xmlns:a16="http://schemas.microsoft.com/office/drawing/2014/main" id="{4E6FB0FC-7C11-4989-B2A7-DF11D1070FCC}"/>
              </a:ext>
            </a:extLst>
          </xdr:cNvPr>
          <xdr:cNvSpPr>
            <a:spLocks noChangeArrowheads="1"/>
          </xdr:cNvSpPr>
        </xdr:nvSpPr>
        <xdr:spPr bwMode="auto">
          <a:xfrm>
            <a:off x="1174" y="100"/>
            <a:ext cx="29"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C</a:t>
            </a:r>
          </a:p>
        </xdr:txBody>
      </xdr:sp>
    </xdr:grpSp>
    <xdr:clientData/>
  </xdr:twoCellAnchor>
  <xdr:twoCellAnchor>
    <xdr:from>
      <xdr:col>5</xdr:col>
      <xdr:colOff>523875</xdr:colOff>
      <xdr:row>2</xdr:row>
      <xdr:rowOff>19050</xdr:rowOff>
    </xdr:from>
    <xdr:to>
      <xdr:col>7</xdr:col>
      <xdr:colOff>419100</xdr:colOff>
      <xdr:row>26</xdr:row>
      <xdr:rowOff>95250</xdr:rowOff>
    </xdr:to>
    <xdr:grpSp>
      <xdr:nvGrpSpPr>
        <xdr:cNvPr id="197863" name="Group 28">
          <a:extLst>
            <a:ext uri="{FF2B5EF4-FFF2-40B4-BE49-F238E27FC236}">
              <a16:creationId xmlns:a16="http://schemas.microsoft.com/office/drawing/2014/main" id="{7711DFE6-D742-4F27-BB68-FC52BDE3F63B}"/>
            </a:ext>
          </a:extLst>
        </xdr:cNvPr>
        <xdr:cNvGrpSpPr>
          <a:grpSpLocks/>
        </xdr:cNvGrpSpPr>
      </xdr:nvGrpSpPr>
      <xdr:grpSpPr bwMode="auto">
        <a:xfrm>
          <a:off x="3571875" y="400050"/>
          <a:ext cx="1114425" cy="4648200"/>
          <a:chOff x="447" y="101"/>
          <a:chExt cx="147" cy="545"/>
        </a:xfrm>
      </xdr:grpSpPr>
      <xdr:sp macro="" textlink="">
        <xdr:nvSpPr>
          <xdr:cNvPr id="197902" name="Line 29">
            <a:extLst>
              <a:ext uri="{FF2B5EF4-FFF2-40B4-BE49-F238E27FC236}">
                <a16:creationId xmlns:a16="http://schemas.microsoft.com/office/drawing/2014/main" id="{6CD0FD51-815D-454F-B5E6-07490A9D42CC}"/>
              </a:ext>
            </a:extLst>
          </xdr:cNvPr>
          <xdr:cNvSpPr>
            <a:spLocks noChangeShapeType="1"/>
          </xdr:cNvSpPr>
        </xdr:nvSpPr>
        <xdr:spPr bwMode="auto">
          <a:xfrm flipV="1">
            <a:off x="493" y="240"/>
            <a:ext cx="7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14" name="Oval 30">
            <a:extLst>
              <a:ext uri="{FF2B5EF4-FFF2-40B4-BE49-F238E27FC236}">
                <a16:creationId xmlns:a16="http://schemas.microsoft.com/office/drawing/2014/main" id="{231F0947-D36F-4152-9726-03C9386F90BE}"/>
              </a:ext>
            </a:extLst>
          </xdr:cNvPr>
          <xdr:cNvSpPr>
            <a:spLocks noChangeArrowheads="1"/>
          </xdr:cNvSpPr>
        </xdr:nvSpPr>
        <xdr:spPr bwMode="auto">
          <a:xfrm>
            <a:off x="564" y="21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a:t>
            </a:r>
          </a:p>
        </xdr:txBody>
      </xdr:sp>
      <xdr:sp macro="" textlink="">
        <xdr:nvSpPr>
          <xdr:cNvPr id="197904" name="Line 31">
            <a:extLst>
              <a:ext uri="{FF2B5EF4-FFF2-40B4-BE49-F238E27FC236}">
                <a16:creationId xmlns:a16="http://schemas.microsoft.com/office/drawing/2014/main" id="{0AF6D350-18BD-4E71-A675-0A37DDBC1317}"/>
              </a:ext>
            </a:extLst>
          </xdr:cNvPr>
          <xdr:cNvSpPr>
            <a:spLocks noChangeShapeType="1"/>
          </xdr:cNvSpPr>
        </xdr:nvSpPr>
        <xdr:spPr bwMode="auto">
          <a:xfrm>
            <a:off x="463" y="102"/>
            <a:ext cx="2"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05" name="Line 32">
            <a:extLst>
              <a:ext uri="{FF2B5EF4-FFF2-40B4-BE49-F238E27FC236}">
                <a16:creationId xmlns:a16="http://schemas.microsoft.com/office/drawing/2014/main" id="{5D64BA76-6411-4A23-862B-9FB2D0706B3E}"/>
              </a:ext>
            </a:extLst>
          </xdr:cNvPr>
          <xdr:cNvSpPr>
            <a:spLocks noChangeShapeType="1"/>
          </xdr:cNvSpPr>
        </xdr:nvSpPr>
        <xdr:spPr bwMode="auto">
          <a:xfrm flipH="1">
            <a:off x="493" y="102"/>
            <a:ext cx="0"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06" name="Line 33">
            <a:extLst>
              <a:ext uri="{FF2B5EF4-FFF2-40B4-BE49-F238E27FC236}">
                <a16:creationId xmlns:a16="http://schemas.microsoft.com/office/drawing/2014/main" id="{FC245CC1-FECF-4810-BAB4-7470028A8499}"/>
              </a:ext>
            </a:extLst>
          </xdr:cNvPr>
          <xdr:cNvSpPr>
            <a:spLocks noChangeShapeType="1"/>
          </xdr:cNvSpPr>
        </xdr:nvSpPr>
        <xdr:spPr bwMode="auto">
          <a:xfrm>
            <a:off x="447" y="288"/>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7907" name="Line 34">
            <a:extLst>
              <a:ext uri="{FF2B5EF4-FFF2-40B4-BE49-F238E27FC236}">
                <a16:creationId xmlns:a16="http://schemas.microsoft.com/office/drawing/2014/main" id="{A6BD492F-2687-46B3-9E00-7F7343459C7B}"/>
              </a:ext>
            </a:extLst>
          </xdr:cNvPr>
          <xdr:cNvSpPr>
            <a:spLocks noChangeShapeType="1"/>
          </xdr:cNvSpPr>
        </xdr:nvSpPr>
        <xdr:spPr bwMode="auto">
          <a:xfrm flipH="1">
            <a:off x="492" y="289"/>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7908" name="Line 35">
            <a:extLst>
              <a:ext uri="{FF2B5EF4-FFF2-40B4-BE49-F238E27FC236}">
                <a16:creationId xmlns:a16="http://schemas.microsoft.com/office/drawing/2014/main" id="{08D37F09-3971-429D-BFFA-5EEACF229CD1}"/>
              </a:ext>
            </a:extLst>
          </xdr:cNvPr>
          <xdr:cNvSpPr>
            <a:spLocks noChangeShapeType="1"/>
          </xdr:cNvSpPr>
        </xdr:nvSpPr>
        <xdr:spPr bwMode="auto">
          <a:xfrm>
            <a:off x="463" y="288"/>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197909" name="AutoShape 36">
            <a:extLst>
              <a:ext uri="{FF2B5EF4-FFF2-40B4-BE49-F238E27FC236}">
                <a16:creationId xmlns:a16="http://schemas.microsoft.com/office/drawing/2014/main" id="{D02D0958-7E85-40F5-A711-00071A55D716}"/>
              </a:ext>
            </a:extLst>
          </xdr:cNvPr>
          <xdr:cNvCxnSpPr>
            <a:cxnSpLocks noChangeShapeType="1"/>
          </xdr:cNvCxnSpPr>
        </xdr:nvCxnSpPr>
        <xdr:spPr bwMode="auto">
          <a:xfrm>
            <a:off x="465" y="645"/>
            <a:ext cx="28"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97910" name="AutoShape 37">
            <a:extLst>
              <a:ext uri="{FF2B5EF4-FFF2-40B4-BE49-F238E27FC236}">
                <a16:creationId xmlns:a16="http://schemas.microsoft.com/office/drawing/2014/main" id="{0DE7D9AF-69CB-4051-8EF8-5010F842659E}"/>
              </a:ext>
            </a:extLst>
          </xdr:cNvPr>
          <xdr:cNvCxnSpPr>
            <a:cxnSpLocks noChangeShapeType="1"/>
            <a:stCxn id="197904" idx="0"/>
            <a:endCxn id="197905" idx="0"/>
          </xdr:cNvCxnSpPr>
        </xdr:nvCxnSpPr>
        <xdr:spPr bwMode="auto">
          <a:xfrm>
            <a:off x="463" y="101"/>
            <a:ext cx="3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xdr:col>
      <xdr:colOff>419100</xdr:colOff>
      <xdr:row>22</xdr:row>
      <xdr:rowOff>114300</xdr:rowOff>
    </xdr:from>
    <xdr:to>
      <xdr:col>3</xdr:col>
      <xdr:colOff>438150</xdr:colOff>
      <xdr:row>27</xdr:row>
      <xdr:rowOff>142875</xdr:rowOff>
    </xdr:to>
    <xdr:grpSp>
      <xdr:nvGrpSpPr>
        <xdr:cNvPr id="197864" name="Group 38">
          <a:extLst>
            <a:ext uri="{FF2B5EF4-FFF2-40B4-BE49-F238E27FC236}">
              <a16:creationId xmlns:a16="http://schemas.microsoft.com/office/drawing/2014/main" id="{878AACB5-0DCB-45E1-9C47-9695B5D3C599}"/>
            </a:ext>
          </a:extLst>
        </xdr:cNvPr>
        <xdr:cNvGrpSpPr>
          <a:grpSpLocks/>
        </xdr:cNvGrpSpPr>
      </xdr:nvGrpSpPr>
      <xdr:grpSpPr bwMode="auto">
        <a:xfrm>
          <a:off x="1638300" y="4305300"/>
          <a:ext cx="628650" cy="981075"/>
          <a:chOff x="196" y="599"/>
          <a:chExt cx="83" cy="115"/>
        </a:xfrm>
      </xdr:grpSpPr>
      <xdr:sp macro="" textlink="">
        <xdr:nvSpPr>
          <xdr:cNvPr id="197896" name="Arc 39">
            <a:extLst>
              <a:ext uri="{FF2B5EF4-FFF2-40B4-BE49-F238E27FC236}">
                <a16:creationId xmlns:a16="http://schemas.microsoft.com/office/drawing/2014/main" id="{13BAD1C4-342A-439A-9EE4-F20DDD109129}"/>
              </a:ext>
            </a:extLst>
          </xdr:cNvPr>
          <xdr:cNvSpPr>
            <a:spLocks/>
          </xdr:cNvSpPr>
        </xdr:nvSpPr>
        <xdr:spPr bwMode="auto">
          <a:xfrm flipH="1" flipV="1">
            <a:off x="225" y="646"/>
            <a:ext cx="29" cy="34"/>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897" name="Arc 40">
            <a:extLst>
              <a:ext uri="{FF2B5EF4-FFF2-40B4-BE49-F238E27FC236}">
                <a16:creationId xmlns:a16="http://schemas.microsoft.com/office/drawing/2014/main" id="{9F54B4B3-3212-484A-AB69-6446E213E347}"/>
              </a:ext>
            </a:extLst>
          </xdr:cNvPr>
          <xdr:cNvSpPr>
            <a:spLocks/>
          </xdr:cNvSpPr>
        </xdr:nvSpPr>
        <xdr:spPr bwMode="auto">
          <a:xfrm flipH="1" flipV="1">
            <a:off x="196" y="646"/>
            <a:ext cx="58" cy="6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898" name="Line 41">
            <a:extLst>
              <a:ext uri="{FF2B5EF4-FFF2-40B4-BE49-F238E27FC236}">
                <a16:creationId xmlns:a16="http://schemas.microsoft.com/office/drawing/2014/main" id="{39892C38-421B-4833-889F-8B78073F4971}"/>
              </a:ext>
            </a:extLst>
          </xdr:cNvPr>
          <xdr:cNvSpPr>
            <a:spLocks noChangeShapeType="1"/>
          </xdr:cNvSpPr>
        </xdr:nvSpPr>
        <xdr:spPr bwMode="auto">
          <a:xfrm flipH="1">
            <a:off x="214" y="671"/>
            <a:ext cx="2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26" name="Oval 42">
            <a:extLst>
              <a:ext uri="{FF2B5EF4-FFF2-40B4-BE49-F238E27FC236}">
                <a16:creationId xmlns:a16="http://schemas.microsoft.com/office/drawing/2014/main" id="{54F656C3-5F98-4507-88D7-02C3EF99C365}"/>
              </a:ext>
            </a:extLst>
          </xdr:cNvPr>
          <xdr:cNvSpPr>
            <a:spLocks noChangeArrowheads="1"/>
          </xdr:cNvSpPr>
        </xdr:nvSpPr>
        <xdr:spPr bwMode="auto">
          <a:xfrm>
            <a:off x="249" y="59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L</a:t>
            </a:r>
          </a:p>
        </xdr:txBody>
      </xdr:sp>
      <xdr:sp macro="" textlink="">
        <xdr:nvSpPr>
          <xdr:cNvPr id="197900" name="Line 43">
            <a:extLst>
              <a:ext uri="{FF2B5EF4-FFF2-40B4-BE49-F238E27FC236}">
                <a16:creationId xmlns:a16="http://schemas.microsoft.com/office/drawing/2014/main" id="{9EAD30E5-1CE5-44C9-A5E7-330AA9CB41E2}"/>
              </a:ext>
            </a:extLst>
          </xdr:cNvPr>
          <xdr:cNvSpPr>
            <a:spLocks noChangeShapeType="1"/>
          </xdr:cNvSpPr>
        </xdr:nvSpPr>
        <xdr:spPr bwMode="auto">
          <a:xfrm flipV="1">
            <a:off x="228" y="630"/>
            <a:ext cx="3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901" name="Line 44">
            <a:extLst>
              <a:ext uri="{FF2B5EF4-FFF2-40B4-BE49-F238E27FC236}">
                <a16:creationId xmlns:a16="http://schemas.microsoft.com/office/drawing/2014/main" id="{CB667802-4501-413F-8537-9AB5F5358223}"/>
              </a:ext>
            </a:extLst>
          </xdr:cNvPr>
          <xdr:cNvSpPr>
            <a:spLocks noChangeShapeType="1"/>
          </xdr:cNvSpPr>
        </xdr:nvSpPr>
        <xdr:spPr bwMode="auto">
          <a:xfrm flipV="1">
            <a:off x="243" y="630"/>
            <a:ext cx="19" cy="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104775</xdr:colOff>
      <xdr:row>28</xdr:row>
      <xdr:rowOff>66675</xdr:rowOff>
    </xdr:from>
    <xdr:to>
      <xdr:col>10</xdr:col>
      <xdr:colOff>381000</xdr:colOff>
      <xdr:row>37</xdr:row>
      <xdr:rowOff>95250</xdr:rowOff>
    </xdr:to>
    <xdr:grpSp>
      <xdr:nvGrpSpPr>
        <xdr:cNvPr id="197865" name="Group 45">
          <a:extLst>
            <a:ext uri="{FF2B5EF4-FFF2-40B4-BE49-F238E27FC236}">
              <a16:creationId xmlns:a16="http://schemas.microsoft.com/office/drawing/2014/main" id="{AAA60200-108F-46E3-9D38-236535F35591}"/>
            </a:ext>
          </a:extLst>
        </xdr:cNvPr>
        <xdr:cNvGrpSpPr>
          <a:grpSpLocks/>
        </xdr:cNvGrpSpPr>
      </xdr:nvGrpSpPr>
      <xdr:grpSpPr bwMode="auto">
        <a:xfrm>
          <a:off x="1323975" y="5400675"/>
          <a:ext cx="5153025" cy="1743075"/>
          <a:chOff x="254" y="579"/>
          <a:chExt cx="677" cy="204"/>
        </a:xfrm>
      </xdr:grpSpPr>
      <xdr:sp macro="" textlink="">
        <xdr:nvSpPr>
          <xdr:cNvPr id="197877" name="Line 46">
            <a:extLst>
              <a:ext uri="{FF2B5EF4-FFF2-40B4-BE49-F238E27FC236}">
                <a16:creationId xmlns:a16="http://schemas.microsoft.com/office/drawing/2014/main" id="{18596126-C08B-42A6-85FD-7CE70A75E579}"/>
              </a:ext>
            </a:extLst>
          </xdr:cNvPr>
          <xdr:cNvSpPr>
            <a:spLocks noChangeShapeType="1"/>
          </xdr:cNvSpPr>
        </xdr:nvSpPr>
        <xdr:spPr bwMode="auto">
          <a:xfrm flipV="1">
            <a:off x="345" y="782"/>
            <a:ext cx="494" cy="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7878" name="Line 47">
            <a:extLst>
              <a:ext uri="{FF2B5EF4-FFF2-40B4-BE49-F238E27FC236}">
                <a16:creationId xmlns:a16="http://schemas.microsoft.com/office/drawing/2014/main" id="{6B1F6D1F-3008-467D-99AD-895812AA96AE}"/>
              </a:ext>
            </a:extLst>
          </xdr:cNvPr>
          <xdr:cNvSpPr>
            <a:spLocks noChangeShapeType="1"/>
          </xdr:cNvSpPr>
        </xdr:nvSpPr>
        <xdr:spPr bwMode="auto">
          <a:xfrm>
            <a:off x="254" y="782"/>
            <a:ext cx="9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7879" name="Line 48">
            <a:extLst>
              <a:ext uri="{FF2B5EF4-FFF2-40B4-BE49-F238E27FC236}">
                <a16:creationId xmlns:a16="http://schemas.microsoft.com/office/drawing/2014/main" id="{7A071E41-3250-41DB-8B9F-AA651FC41BAE}"/>
              </a:ext>
            </a:extLst>
          </xdr:cNvPr>
          <xdr:cNvSpPr>
            <a:spLocks noChangeShapeType="1"/>
          </xdr:cNvSpPr>
        </xdr:nvSpPr>
        <xdr:spPr bwMode="auto">
          <a:xfrm>
            <a:off x="300" y="629"/>
            <a:ext cx="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7880" name="Line 49">
            <a:extLst>
              <a:ext uri="{FF2B5EF4-FFF2-40B4-BE49-F238E27FC236}">
                <a16:creationId xmlns:a16="http://schemas.microsoft.com/office/drawing/2014/main" id="{EFDFAD00-8576-41D0-8C6F-4525FE8D5653}"/>
              </a:ext>
            </a:extLst>
          </xdr:cNvPr>
          <xdr:cNvSpPr>
            <a:spLocks noChangeShapeType="1"/>
          </xdr:cNvSpPr>
        </xdr:nvSpPr>
        <xdr:spPr bwMode="auto">
          <a:xfrm>
            <a:off x="839" y="782"/>
            <a:ext cx="9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7881" name="Line 50">
            <a:extLst>
              <a:ext uri="{FF2B5EF4-FFF2-40B4-BE49-F238E27FC236}">
                <a16:creationId xmlns:a16="http://schemas.microsoft.com/office/drawing/2014/main" id="{5D1C1228-BF62-4D82-9423-A3D5FBC29CF3}"/>
              </a:ext>
            </a:extLst>
          </xdr:cNvPr>
          <xdr:cNvSpPr>
            <a:spLocks noChangeShapeType="1"/>
          </xdr:cNvSpPr>
        </xdr:nvSpPr>
        <xdr:spPr bwMode="auto">
          <a:xfrm>
            <a:off x="254" y="680"/>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82" name="Line 51">
            <a:extLst>
              <a:ext uri="{FF2B5EF4-FFF2-40B4-BE49-F238E27FC236}">
                <a16:creationId xmlns:a16="http://schemas.microsoft.com/office/drawing/2014/main" id="{CB7FEA0A-BC1E-4711-B5D0-48A2D3967547}"/>
              </a:ext>
            </a:extLst>
          </xdr:cNvPr>
          <xdr:cNvSpPr>
            <a:spLocks noChangeShapeType="1"/>
          </xdr:cNvSpPr>
        </xdr:nvSpPr>
        <xdr:spPr bwMode="auto">
          <a:xfrm>
            <a:off x="841" y="714"/>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83" name="Line 52">
            <a:extLst>
              <a:ext uri="{FF2B5EF4-FFF2-40B4-BE49-F238E27FC236}">
                <a16:creationId xmlns:a16="http://schemas.microsoft.com/office/drawing/2014/main" id="{CC24CEB5-4140-4F41-9184-682665A3F646}"/>
              </a:ext>
            </a:extLst>
          </xdr:cNvPr>
          <xdr:cNvSpPr>
            <a:spLocks noChangeShapeType="1"/>
          </xdr:cNvSpPr>
        </xdr:nvSpPr>
        <xdr:spPr bwMode="auto">
          <a:xfrm>
            <a:off x="254" y="714"/>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84" name="Line 53">
            <a:extLst>
              <a:ext uri="{FF2B5EF4-FFF2-40B4-BE49-F238E27FC236}">
                <a16:creationId xmlns:a16="http://schemas.microsoft.com/office/drawing/2014/main" id="{00C00722-DCD2-4767-866C-5ECEFE0C2181}"/>
              </a:ext>
            </a:extLst>
          </xdr:cNvPr>
          <xdr:cNvSpPr>
            <a:spLocks noChangeShapeType="1"/>
          </xdr:cNvSpPr>
        </xdr:nvSpPr>
        <xdr:spPr bwMode="auto">
          <a:xfrm>
            <a:off x="840" y="681"/>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85" name="Line 54">
            <a:extLst>
              <a:ext uri="{FF2B5EF4-FFF2-40B4-BE49-F238E27FC236}">
                <a16:creationId xmlns:a16="http://schemas.microsoft.com/office/drawing/2014/main" id="{02BB239B-E170-450E-89BE-151071E46280}"/>
              </a:ext>
            </a:extLst>
          </xdr:cNvPr>
          <xdr:cNvSpPr>
            <a:spLocks noChangeShapeType="1"/>
          </xdr:cNvSpPr>
        </xdr:nvSpPr>
        <xdr:spPr bwMode="auto">
          <a:xfrm>
            <a:off x="345" y="681"/>
            <a:ext cx="495"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97886" name="Line 55">
            <a:extLst>
              <a:ext uri="{FF2B5EF4-FFF2-40B4-BE49-F238E27FC236}">
                <a16:creationId xmlns:a16="http://schemas.microsoft.com/office/drawing/2014/main" id="{86716902-777D-493A-8C71-0F96F714D006}"/>
              </a:ext>
            </a:extLst>
          </xdr:cNvPr>
          <xdr:cNvSpPr>
            <a:spLocks noChangeShapeType="1"/>
          </xdr:cNvSpPr>
        </xdr:nvSpPr>
        <xdr:spPr bwMode="auto">
          <a:xfrm>
            <a:off x="344" y="714"/>
            <a:ext cx="495"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97887" name="Line 56">
            <a:extLst>
              <a:ext uri="{FF2B5EF4-FFF2-40B4-BE49-F238E27FC236}">
                <a16:creationId xmlns:a16="http://schemas.microsoft.com/office/drawing/2014/main" id="{DDC2BBBB-2FD7-4810-8B00-2674120FA8E0}"/>
              </a:ext>
            </a:extLst>
          </xdr:cNvPr>
          <xdr:cNvSpPr>
            <a:spLocks noChangeShapeType="1"/>
          </xdr:cNvSpPr>
        </xdr:nvSpPr>
        <xdr:spPr bwMode="auto">
          <a:xfrm>
            <a:off x="255" y="680"/>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41" name="Oval 57">
            <a:extLst>
              <a:ext uri="{FF2B5EF4-FFF2-40B4-BE49-F238E27FC236}">
                <a16:creationId xmlns:a16="http://schemas.microsoft.com/office/drawing/2014/main" id="{6E1DD414-99B3-4C1E-89AE-F3953CDFEC63}"/>
              </a:ext>
            </a:extLst>
          </xdr:cNvPr>
          <xdr:cNvSpPr>
            <a:spLocks noChangeArrowheads="1"/>
          </xdr:cNvSpPr>
        </xdr:nvSpPr>
        <xdr:spPr bwMode="auto">
          <a:xfrm>
            <a:off x="531" y="57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K</a:t>
            </a:r>
          </a:p>
        </xdr:txBody>
      </xdr:sp>
      <xdr:sp macro="" textlink="">
        <xdr:nvSpPr>
          <xdr:cNvPr id="197889" name="Line 58">
            <a:extLst>
              <a:ext uri="{FF2B5EF4-FFF2-40B4-BE49-F238E27FC236}">
                <a16:creationId xmlns:a16="http://schemas.microsoft.com/office/drawing/2014/main" id="{793B5E1B-4A10-4095-AE52-1467102EB665}"/>
              </a:ext>
            </a:extLst>
          </xdr:cNvPr>
          <xdr:cNvSpPr>
            <a:spLocks noChangeShapeType="1"/>
          </xdr:cNvSpPr>
        </xdr:nvSpPr>
        <xdr:spPr bwMode="auto">
          <a:xfrm>
            <a:off x="345" y="67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90" name="Line 59">
            <a:extLst>
              <a:ext uri="{FF2B5EF4-FFF2-40B4-BE49-F238E27FC236}">
                <a16:creationId xmlns:a16="http://schemas.microsoft.com/office/drawing/2014/main" id="{4BECFA13-16F9-4CF3-AC6B-FCDCEC4D29D2}"/>
              </a:ext>
            </a:extLst>
          </xdr:cNvPr>
          <xdr:cNvSpPr>
            <a:spLocks noChangeShapeType="1"/>
          </xdr:cNvSpPr>
        </xdr:nvSpPr>
        <xdr:spPr bwMode="auto">
          <a:xfrm>
            <a:off x="931" y="680"/>
            <a:ext cx="0"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91" name="Rectangle 60" descr="20%">
            <a:extLst>
              <a:ext uri="{FF2B5EF4-FFF2-40B4-BE49-F238E27FC236}">
                <a16:creationId xmlns:a16="http://schemas.microsoft.com/office/drawing/2014/main" id="{5EEA3E48-70D0-471C-AFB0-725D23737F53}"/>
              </a:ext>
            </a:extLst>
          </xdr:cNvPr>
          <xdr:cNvSpPr>
            <a:spLocks noChangeArrowheads="1"/>
          </xdr:cNvSpPr>
        </xdr:nvSpPr>
        <xdr:spPr bwMode="auto">
          <a:xfrm>
            <a:off x="301" y="646"/>
            <a:ext cx="585" cy="34"/>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sp macro="" textlink="">
        <xdr:nvSpPr>
          <xdr:cNvPr id="197892" name="Rectangle 61" descr="20%">
            <a:extLst>
              <a:ext uri="{FF2B5EF4-FFF2-40B4-BE49-F238E27FC236}">
                <a16:creationId xmlns:a16="http://schemas.microsoft.com/office/drawing/2014/main" id="{E7C7F3BD-BDC5-43C4-9FF0-2A9E4564FB45}"/>
              </a:ext>
            </a:extLst>
          </xdr:cNvPr>
          <xdr:cNvSpPr>
            <a:spLocks noChangeArrowheads="1"/>
          </xdr:cNvSpPr>
        </xdr:nvSpPr>
        <xdr:spPr bwMode="auto">
          <a:xfrm>
            <a:off x="301" y="718"/>
            <a:ext cx="585" cy="34"/>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sp macro="" textlink="">
        <xdr:nvSpPr>
          <xdr:cNvPr id="197893" name="Line 62">
            <a:extLst>
              <a:ext uri="{FF2B5EF4-FFF2-40B4-BE49-F238E27FC236}">
                <a16:creationId xmlns:a16="http://schemas.microsoft.com/office/drawing/2014/main" id="{D089D67B-B54B-4BD0-814C-586E4424FCA4}"/>
              </a:ext>
            </a:extLst>
          </xdr:cNvPr>
          <xdr:cNvSpPr>
            <a:spLocks noChangeShapeType="1"/>
          </xdr:cNvSpPr>
        </xdr:nvSpPr>
        <xdr:spPr bwMode="auto">
          <a:xfrm flipH="1">
            <a:off x="644" y="632"/>
            <a:ext cx="1" cy="1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94" name="Line 63">
            <a:extLst>
              <a:ext uri="{FF2B5EF4-FFF2-40B4-BE49-F238E27FC236}">
                <a16:creationId xmlns:a16="http://schemas.microsoft.com/office/drawing/2014/main" id="{69AC27D9-B5CA-476F-9AD5-5704495A2B34}"/>
              </a:ext>
            </a:extLst>
          </xdr:cNvPr>
          <xdr:cNvSpPr>
            <a:spLocks noChangeShapeType="1"/>
          </xdr:cNvSpPr>
        </xdr:nvSpPr>
        <xdr:spPr bwMode="auto">
          <a:xfrm flipH="1">
            <a:off x="514" y="608"/>
            <a:ext cx="25" cy="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95" name="Line 64">
            <a:extLst>
              <a:ext uri="{FF2B5EF4-FFF2-40B4-BE49-F238E27FC236}">
                <a16:creationId xmlns:a16="http://schemas.microsoft.com/office/drawing/2014/main" id="{3054BA9B-DEB7-44C8-B6CD-16DA65AC7B0D}"/>
              </a:ext>
            </a:extLst>
          </xdr:cNvPr>
          <xdr:cNvSpPr>
            <a:spLocks noChangeShapeType="1"/>
          </xdr:cNvSpPr>
        </xdr:nvSpPr>
        <xdr:spPr bwMode="auto">
          <a:xfrm>
            <a:off x="840" y="629"/>
            <a:ext cx="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76200</xdr:colOff>
      <xdr:row>3</xdr:row>
      <xdr:rowOff>47625</xdr:rowOff>
    </xdr:from>
    <xdr:to>
      <xdr:col>11</xdr:col>
      <xdr:colOff>38100</xdr:colOff>
      <xdr:row>7</xdr:row>
      <xdr:rowOff>38100</xdr:rowOff>
    </xdr:to>
    <xdr:grpSp>
      <xdr:nvGrpSpPr>
        <xdr:cNvPr id="197866" name="Group 65">
          <a:extLst>
            <a:ext uri="{FF2B5EF4-FFF2-40B4-BE49-F238E27FC236}">
              <a16:creationId xmlns:a16="http://schemas.microsoft.com/office/drawing/2014/main" id="{F4C2BBD8-EA63-44B0-9033-B4F50D02C23D}"/>
            </a:ext>
          </a:extLst>
        </xdr:cNvPr>
        <xdr:cNvGrpSpPr>
          <a:grpSpLocks/>
        </xdr:cNvGrpSpPr>
      </xdr:nvGrpSpPr>
      <xdr:grpSpPr bwMode="auto">
        <a:xfrm>
          <a:off x="5562600" y="619125"/>
          <a:ext cx="1181100" cy="752475"/>
          <a:chOff x="510" y="177"/>
          <a:chExt cx="155" cy="88"/>
        </a:xfrm>
      </xdr:grpSpPr>
      <xdr:sp macro="" textlink="">
        <xdr:nvSpPr>
          <xdr:cNvPr id="197872" name="Line 66">
            <a:extLst>
              <a:ext uri="{FF2B5EF4-FFF2-40B4-BE49-F238E27FC236}">
                <a16:creationId xmlns:a16="http://schemas.microsoft.com/office/drawing/2014/main" id="{3F553B0E-0C0C-46D6-B880-A6BA18C936C6}"/>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451" name="Oval 67">
            <a:extLst>
              <a:ext uri="{FF2B5EF4-FFF2-40B4-BE49-F238E27FC236}">
                <a16:creationId xmlns:a16="http://schemas.microsoft.com/office/drawing/2014/main" id="{C3EB1636-1B9B-4936-A103-CFD057B06257}"/>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G</a:t>
            </a:r>
          </a:p>
        </xdr:txBody>
      </xdr:sp>
      <xdr:sp macro="" textlink="">
        <xdr:nvSpPr>
          <xdr:cNvPr id="197874" name="Line 68">
            <a:extLst>
              <a:ext uri="{FF2B5EF4-FFF2-40B4-BE49-F238E27FC236}">
                <a16:creationId xmlns:a16="http://schemas.microsoft.com/office/drawing/2014/main" id="{3341C562-2D6D-4B5A-B76B-E2EF59BDB32B}"/>
              </a:ext>
            </a:extLst>
          </xdr:cNvPr>
          <xdr:cNvSpPr>
            <a:spLocks noChangeShapeType="1"/>
          </xdr:cNvSpPr>
        </xdr:nvSpPr>
        <xdr:spPr bwMode="auto">
          <a:xfrm>
            <a:off x="624"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75" name="Line 69">
            <a:extLst>
              <a:ext uri="{FF2B5EF4-FFF2-40B4-BE49-F238E27FC236}">
                <a16:creationId xmlns:a16="http://schemas.microsoft.com/office/drawing/2014/main" id="{3F196BD5-A50C-481D-BD70-E008C47A3D45}"/>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7876" name="Line 70">
            <a:extLst>
              <a:ext uri="{FF2B5EF4-FFF2-40B4-BE49-F238E27FC236}">
                <a16:creationId xmlns:a16="http://schemas.microsoft.com/office/drawing/2014/main" id="{42FE0210-4C67-44A5-9146-2AC7C5D4534F}"/>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0</xdr:colOff>
      <xdr:row>3</xdr:row>
      <xdr:rowOff>57150</xdr:rowOff>
    </xdr:from>
    <xdr:to>
      <xdr:col>16</xdr:col>
      <xdr:colOff>0</xdr:colOff>
      <xdr:row>3</xdr:row>
      <xdr:rowOff>57150</xdr:rowOff>
    </xdr:to>
    <xdr:sp macro="" textlink="">
      <xdr:nvSpPr>
        <xdr:cNvPr id="197867" name="Line 71">
          <a:extLst>
            <a:ext uri="{FF2B5EF4-FFF2-40B4-BE49-F238E27FC236}">
              <a16:creationId xmlns:a16="http://schemas.microsoft.com/office/drawing/2014/main" id="{23FAF6EF-8017-4EFD-A933-7E2FAF34DFAC}"/>
            </a:ext>
          </a:extLst>
        </xdr:cNvPr>
        <xdr:cNvSpPr>
          <a:spLocks noChangeShapeType="1"/>
        </xdr:cNvSpPr>
      </xdr:nvSpPr>
      <xdr:spPr bwMode="auto">
        <a:xfrm>
          <a:off x="7315200" y="542925"/>
          <a:ext cx="72390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xdr:row>
      <xdr:rowOff>19050</xdr:rowOff>
    </xdr:from>
    <xdr:to>
      <xdr:col>16</xdr:col>
      <xdr:colOff>0</xdr:colOff>
      <xdr:row>4</xdr:row>
      <xdr:rowOff>95250</xdr:rowOff>
    </xdr:to>
    <xdr:sp macro="" textlink="">
      <xdr:nvSpPr>
        <xdr:cNvPr id="197868" name="Rectangle 72" descr="40%">
          <a:extLst>
            <a:ext uri="{FF2B5EF4-FFF2-40B4-BE49-F238E27FC236}">
              <a16:creationId xmlns:a16="http://schemas.microsoft.com/office/drawing/2014/main" id="{E2163E9B-9BF7-4E71-8AEF-4124F87C1E47}"/>
            </a:ext>
          </a:extLst>
        </xdr:cNvPr>
        <xdr:cNvSpPr>
          <a:spLocks noChangeArrowheads="1"/>
        </xdr:cNvSpPr>
      </xdr:nvSpPr>
      <xdr:spPr bwMode="auto">
        <a:xfrm>
          <a:off x="7324725" y="666750"/>
          <a:ext cx="7143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12</xdr:col>
      <xdr:colOff>9525</xdr:colOff>
      <xdr:row>5</xdr:row>
      <xdr:rowOff>19050</xdr:rowOff>
    </xdr:from>
    <xdr:to>
      <xdr:col>16</xdr:col>
      <xdr:colOff>0</xdr:colOff>
      <xdr:row>5</xdr:row>
      <xdr:rowOff>95250</xdr:rowOff>
    </xdr:to>
    <xdr:sp macro="" textlink="">
      <xdr:nvSpPr>
        <xdr:cNvPr id="197869" name="Rectangle 73" descr="20%">
          <a:extLst>
            <a:ext uri="{FF2B5EF4-FFF2-40B4-BE49-F238E27FC236}">
              <a16:creationId xmlns:a16="http://schemas.microsoft.com/office/drawing/2014/main" id="{D96FD245-8022-4DE1-A1D4-E9C67DA80B28}"/>
            </a:ext>
          </a:extLst>
        </xdr:cNvPr>
        <xdr:cNvSpPr>
          <a:spLocks noChangeArrowheads="1"/>
        </xdr:cNvSpPr>
      </xdr:nvSpPr>
      <xdr:spPr bwMode="auto">
        <a:xfrm>
          <a:off x="7324725" y="828675"/>
          <a:ext cx="7143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12</xdr:col>
      <xdr:colOff>9525</xdr:colOff>
      <xdr:row>6</xdr:row>
      <xdr:rowOff>19050</xdr:rowOff>
    </xdr:from>
    <xdr:to>
      <xdr:col>16</xdr:col>
      <xdr:colOff>0</xdr:colOff>
      <xdr:row>6</xdr:row>
      <xdr:rowOff>95250</xdr:rowOff>
    </xdr:to>
    <xdr:sp macro="" textlink="">
      <xdr:nvSpPr>
        <xdr:cNvPr id="197870" name="Rectangle 74" descr="Dark upward diagonal">
          <a:extLst>
            <a:ext uri="{FF2B5EF4-FFF2-40B4-BE49-F238E27FC236}">
              <a16:creationId xmlns:a16="http://schemas.microsoft.com/office/drawing/2014/main" id="{68FE2326-6663-4305-A99A-C000DC12EE5C}"/>
            </a:ext>
          </a:extLst>
        </xdr:cNvPr>
        <xdr:cNvSpPr>
          <a:spLocks noChangeArrowheads="1"/>
        </xdr:cNvSpPr>
      </xdr:nvSpPr>
      <xdr:spPr bwMode="auto">
        <a:xfrm>
          <a:off x="7324725" y="990600"/>
          <a:ext cx="714375" cy="7620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12</xdr:col>
      <xdr:colOff>9525</xdr:colOff>
      <xdr:row>7</xdr:row>
      <xdr:rowOff>28575</xdr:rowOff>
    </xdr:from>
    <xdr:to>
      <xdr:col>16</xdr:col>
      <xdr:colOff>0</xdr:colOff>
      <xdr:row>7</xdr:row>
      <xdr:rowOff>104775</xdr:rowOff>
    </xdr:to>
    <xdr:sp macro="" textlink="">
      <xdr:nvSpPr>
        <xdr:cNvPr id="197871" name="Rectangle 75" descr="Outlined diamond">
          <a:extLst>
            <a:ext uri="{FF2B5EF4-FFF2-40B4-BE49-F238E27FC236}">
              <a16:creationId xmlns:a16="http://schemas.microsoft.com/office/drawing/2014/main" id="{EFBB55D0-C5B5-4CA8-A8B3-0F12D140F440}"/>
            </a:ext>
          </a:extLst>
        </xdr:cNvPr>
        <xdr:cNvSpPr>
          <a:spLocks noChangeArrowheads="1"/>
        </xdr:cNvSpPr>
      </xdr:nvSpPr>
      <xdr:spPr bwMode="auto">
        <a:xfrm>
          <a:off x="7324725" y="1162050"/>
          <a:ext cx="714375" cy="7620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68</xdr:col>
      <xdr:colOff>76200</xdr:colOff>
      <xdr:row>17</xdr:row>
      <xdr:rowOff>114300</xdr:rowOff>
    </xdr:from>
    <xdr:to>
      <xdr:col>83</xdr:col>
      <xdr:colOff>0</xdr:colOff>
      <xdr:row>17</xdr:row>
      <xdr:rowOff>114300</xdr:rowOff>
    </xdr:to>
    <xdr:sp macro="" textlink="">
      <xdr:nvSpPr>
        <xdr:cNvPr id="199388" name="Line 23">
          <a:extLst>
            <a:ext uri="{FF2B5EF4-FFF2-40B4-BE49-F238E27FC236}">
              <a16:creationId xmlns:a16="http://schemas.microsoft.com/office/drawing/2014/main" id="{57369D3F-3FC6-4282-9857-99F1CA13EE4D}"/>
            </a:ext>
          </a:extLst>
        </xdr:cNvPr>
        <xdr:cNvSpPr>
          <a:spLocks noChangeShapeType="1"/>
        </xdr:cNvSpPr>
      </xdr:nvSpPr>
      <xdr:spPr bwMode="auto">
        <a:xfrm>
          <a:off x="7848600" y="2219325"/>
          <a:ext cx="1638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87630</xdr:colOff>
      <xdr:row>18</xdr:row>
      <xdr:rowOff>0</xdr:rowOff>
    </xdr:from>
    <xdr:to>
      <xdr:col>102</xdr:col>
      <xdr:colOff>76201</xdr:colOff>
      <xdr:row>18</xdr:row>
      <xdr:rowOff>1</xdr:rowOff>
    </xdr:to>
    <xdr:cxnSp macro="">
      <xdr:nvCxnSpPr>
        <xdr:cNvPr id="3" name="Straight Connector 2">
          <a:extLst>
            <a:ext uri="{FF2B5EF4-FFF2-40B4-BE49-F238E27FC236}">
              <a16:creationId xmlns:a16="http://schemas.microsoft.com/office/drawing/2014/main" id="{DB5BB37D-4315-4F47-B963-0DBFC40EBB51}"/>
            </a:ext>
          </a:extLst>
        </xdr:cNvPr>
        <xdr:cNvCxnSpPr/>
      </xdr:nvCxnSpPr>
      <xdr:spPr>
        <a:xfrm>
          <a:off x="9574530" y="2228850"/>
          <a:ext cx="216027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9525</xdr:rowOff>
    </xdr:from>
    <xdr:to>
      <xdr:col>33</xdr:col>
      <xdr:colOff>38100</xdr:colOff>
      <xdr:row>19</xdr:row>
      <xdr:rowOff>38100</xdr:rowOff>
    </xdr:to>
    <xdr:grpSp>
      <xdr:nvGrpSpPr>
        <xdr:cNvPr id="199390" name="Group 355">
          <a:extLst>
            <a:ext uri="{FF2B5EF4-FFF2-40B4-BE49-F238E27FC236}">
              <a16:creationId xmlns:a16="http://schemas.microsoft.com/office/drawing/2014/main" id="{5EC4A1A9-7B77-486E-97D0-97C2728F56CB}"/>
            </a:ext>
          </a:extLst>
        </xdr:cNvPr>
        <xdr:cNvGrpSpPr>
          <a:grpSpLocks/>
        </xdr:cNvGrpSpPr>
      </xdr:nvGrpSpPr>
      <xdr:grpSpPr bwMode="auto">
        <a:xfrm>
          <a:off x="333375" y="1371600"/>
          <a:ext cx="3476625" cy="1019175"/>
          <a:chOff x="295275" y="1371600"/>
          <a:chExt cx="3933825" cy="1019175"/>
        </a:xfrm>
      </xdr:grpSpPr>
      <xdr:sp macro="" textlink="">
        <xdr:nvSpPr>
          <xdr:cNvPr id="199613" name="Freeform 14">
            <a:extLst>
              <a:ext uri="{FF2B5EF4-FFF2-40B4-BE49-F238E27FC236}">
                <a16:creationId xmlns:a16="http://schemas.microsoft.com/office/drawing/2014/main" id="{F4CC6AD1-DB5E-4F2A-B668-EEF4DD8A77FA}"/>
              </a:ext>
            </a:extLst>
          </xdr:cNvPr>
          <xdr:cNvSpPr>
            <a:spLocks/>
          </xdr:cNvSpPr>
        </xdr:nvSpPr>
        <xdr:spPr bwMode="auto">
          <a:xfrm>
            <a:off x="3429000" y="181927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614" name="Freeform 15">
            <a:extLst>
              <a:ext uri="{FF2B5EF4-FFF2-40B4-BE49-F238E27FC236}">
                <a16:creationId xmlns:a16="http://schemas.microsoft.com/office/drawing/2014/main" id="{B3DE2A54-8D77-4FE0-8EAC-A9EA4A4C37FE}"/>
              </a:ext>
            </a:extLst>
          </xdr:cNvPr>
          <xdr:cNvSpPr>
            <a:spLocks/>
          </xdr:cNvSpPr>
        </xdr:nvSpPr>
        <xdr:spPr bwMode="auto">
          <a:xfrm>
            <a:off x="3457575" y="1943100"/>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615" name="Line 16">
            <a:extLst>
              <a:ext uri="{FF2B5EF4-FFF2-40B4-BE49-F238E27FC236}">
                <a16:creationId xmlns:a16="http://schemas.microsoft.com/office/drawing/2014/main" id="{ADFF49C9-05DD-489C-882B-B9583612EC93}"/>
              </a:ext>
            </a:extLst>
          </xdr:cNvPr>
          <xdr:cNvSpPr>
            <a:spLocks noChangeShapeType="1"/>
          </xdr:cNvSpPr>
        </xdr:nvSpPr>
        <xdr:spPr bwMode="auto">
          <a:xfrm>
            <a:off x="3552825" y="22288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616" name="Line 21">
            <a:extLst>
              <a:ext uri="{FF2B5EF4-FFF2-40B4-BE49-F238E27FC236}">
                <a16:creationId xmlns:a16="http://schemas.microsoft.com/office/drawing/2014/main" id="{F6F4A418-E9AE-4384-93FF-43902C7BB249}"/>
              </a:ext>
            </a:extLst>
          </xdr:cNvPr>
          <xdr:cNvSpPr>
            <a:spLocks noChangeShapeType="1"/>
          </xdr:cNvSpPr>
        </xdr:nvSpPr>
        <xdr:spPr bwMode="auto">
          <a:xfrm>
            <a:off x="3533776" y="1981200"/>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199617" name="Group 350">
            <a:extLst>
              <a:ext uri="{FF2B5EF4-FFF2-40B4-BE49-F238E27FC236}">
                <a16:creationId xmlns:a16="http://schemas.microsoft.com/office/drawing/2014/main" id="{0B1F36F5-B181-4D39-9599-D9D265654254}"/>
              </a:ext>
            </a:extLst>
          </xdr:cNvPr>
          <xdr:cNvGrpSpPr>
            <a:grpSpLocks/>
          </xdr:cNvGrpSpPr>
        </xdr:nvGrpSpPr>
        <xdr:grpSpPr bwMode="auto">
          <a:xfrm>
            <a:off x="295275" y="1371600"/>
            <a:ext cx="3136282" cy="857250"/>
            <a:chOff x="703791" y="844550"/>
            <a:chExt cx="3136282" cy="857250"/>
          </a:xfrm>
        </xdr:grpSpPr>
        <xdr:grpSp>
          <xdr:nvGrpSpPr>
            <xdr:cNvPr id="199618" name="Group 615">
              <a:extLst>
                <a:ext uri="{FF2B5EF4-FFF2-40B4-BE49-F238E27FC236}">
                  <a16:creationId xmlns:a16="http://schemas.microsoft.com/office/drawing/2014/main" id="{317CB249-248E-4174-8A56-A24F13D822C7}"/>
                </a:ext>
              </a:extLst>
            </xdr:cNvPr>
            <xdr:cNvGrpSpPr>
              <a:grpSpLocks/>
            </xdr:cNvGrpSpPr>
          </xdr:nvGrpSpPr>
          <xdr:grpSpPr bwMode="auto">
            <a:xfrm>
              <a:off x="1608667" y="844550"/>
              <a:ext cx="722542" cy="615950"/>
              <a:chOff x="1608667" y="844550"/>
              <a:chExt cx="722542" cy="615950"/>
            </a:xfrm>
          </xdr:grpSpPr>
          <xdr:sp macro="" textlink="">
            <xdr:nvSpPr>
              <xdr:cNvPr id="12" name="Oval 22">
                <a:extLst>
                  <a:ext uri="{FF2B5EF4-FFF2-40B4-BE49-F238E27FC236}">
                    <a16:creationId xmlns:a16="http://schemas.microsoft.com/office/drawing/2014/main" id="{7DDA45BC-8D49-4804-989B-D6DE96CE03D9}"/>
                  </a:ext>
                </a:extLst>
              </xdr:cNvPr>
              <xdr:cNvSpPr>
                <a:spLocks noChangeArrowheads="1"/>
              </xdr:cNvSpPr>
            </xdr:nvSpPr>
            <xdr:spPr bwMode="auto">
              <a:xfrm>
                <a:off x="2094102" y="844550"/>
                <a:ext cx="237107"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D</a:t>
                </a:r>
              </a:p>
            </xdr:txBody>
          </xdr:sp>
          <xdr:sp macro="" textlink="">
            <xdr:nvSpPr>
              <xdr:cNvPr id="199621" name="Line 28">
                <a:extLst>
                  <a:ext uri="{FF2B5EF4-FFF2-40B4-BE49-F238E27FC236}">
                    <a16:creationId xmlns:a16="http://schemas.microsoft.com/office/drawing/2014/main" id="{7687B348-38B4-4042-93B8-00F22996CA8B}"/>
                  </a:ext>
                </a:extLst>
              </xdr:cNvPr>
              <xdr:cNvSpPr>
                <a:spLocks noChangeShapeType="1"/>
              </xdr:cNvSpPr>
            </xdr:nvSpPr>
            <xdr:spPr bwMode="auto">
              <a:xfrm flipH="1">
                <a:off x="1608667" y="1040342"/>
                <a:ext cx="524933" cy="42015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1" name="Rectangle 10">
              <a:extLst>
                <a:ext uri="{FF2B5EF4-FFF2-40B4-BE49-F238E27FC236}">
                  <a16:creationId xmlns:a16="http://schemas.microsoft.com/office/drawing/2014/main" id="{9DFC9F81-40E2-4352-BA9B-3D6BEFF3A55B}"/>
                </a:ext>
              </a:extLst>
            </xdr:cNvPr>
            <xdr:cNvSpPr/>
          </xdr:nvSpPr>
          <xdr:spPr>
            <a:xfrm>
              <a:off x="703791" y="1463675"/>
              <a:ext cx="3136282"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clientData/>
  </xdr:twoCellAnchor>
  <xdr:twoCellAnchor>
    <xdr:from>
      <xdr:col>102</xdr:col>
      <xdr:colOff>76200</xdr:colOff>
      <xdr:row>15</xdr:row>
      <xdr:rowOff>19050</xdr:rowOff>
    </xdr:from>
    <xdr:to>
      <xdr:col>103</xdr:col>
      <xdr:colOff>38100</xdr:colOff>
      <xdr:row>18</xdr:row>
      <xdr:rowOff>95250</xdr:rowOff>
    </xdr:to>
    <xdr:sp macro="" textlink="">
      <xdr:nvSpPr>
        <xdr:cNvPr id="199391" name="Freeform 275">
          <a:extLst>
            <a:ext uri="{FF2B5EF4-FFF2-40B4-BE49-F238E27FC236}">
              <a16:creationId xmlns:a16="http://schemas.microsoft.com/office/drawing/2014/main" id="{C6609097-FD73-4A53-AC1A-DE91052F40AE}"/>
            </a:ext>
          </a:extLst>
        </xdr:cNvPr>
        <xdr:cNvSpPr>
          <a:spLocks/>
        </xdr:cNvSpPr>
      </xdr:nvSpPr>
      <xdr:spPr bwMode="auto">
        <a:xfrm>
          <a:off x="11734800" y="187642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47625</xdr:colOff>
      <xdr:row>17</xdr:row>
      <xdr:rowOff>0</xdr:rowOff>
    </xdr:from>
    <xdr:to>
      <xdr:col>111</xdr:col>
      <xdr:colOff>47625</xdr:colOff>
      <xdr:row>17</xdr:row>
      <xdr:rowOff>0</xdr:rowOff>
    </xdr:to>
    <xdr:sp macro="" textlink="">
      <xdr:nvSpPr>
        <xdr:cNvPr id="199392" name="Line 278">
          <a:extLst>
            <a:ext uri="{FF2B5EF4-FFF2-40B4-BE49-F238E27FC236}">
              <a16:creationId xmlns:a16="http://schemas.microsoft.com/office/drawing/2014/main" id="{2B27FB02-8942-4751-91FE-9C6C0206819E}"/>
            </a:ext>
          </a:extLst>
        </xdr:cNvPr>
        <xdr:cNvSpPr>
          <a:spLocks noChangeShapeType="1"/>
        </xdr:cNvSpPr>
      </xdr:nvSpPr>
      <xdr:spPr bwMode="auto">
        <a:xfrm>
          <a:off x="11934825" y="21050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69</xdr:col>
      <xdr:colOff>1905</xdr:colOff>
      <xdr:row>55</xdr:row>
      <xdr:rowOff>38099</xdr:rowOff>
    </xdr:from>
    <xdr:to>
      <xdr:col>77</xdr:col>
      <xdr:colOff>47892</xdr:colOff>
      <xdr:row>58</xdr:row>
      <xdr:rowOff>97976</xdr:rowOff>
    </xdr:to>
    <xdr:sp macro="" textlink="">
      <xdr:nvSpPr>
        <xdr:cNvPr id="16" name="TextBox 15">
          <a:extLst>
            <a:ext uri="{FF2B5EF4-FFF2-40B4-BE49-F238E27FC236}">
              <a16:creationId xmlns:a16="http://schemas.microsoft.com/office/drawing/2014/main" id="{1E46C3DC-D897-4754-BDD5-B16C777078AA}"/>
            </a:ext>
          </a:extLst>
        </xdr:cNvPr>
        <xdr:cNvSpPr txBox="1"/>
      </xdr:nvSpPr>
      <xdr:spPr bwMode="auto">
        <a:xfrm>
          <a:off x="7896225" y="6848474"/>
          <a:ext cx="971623" cy="4270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r>
            <a:rPr lang="en-US" sz="800" baseline="0">
              <a:solidFill>
                <a:schemeClr val="dk1"/>
              </a:solidFill>
              <a:latin typeface="Trebuchet MS" panose="020B0603020202020204" pitchFamily="34" charset="0"/>
              <a:ea typeface="+mn-ea"/>
              <a:cs typeface="+mn-cs"/>
            </a:rPr>
            <a:t>pompe immergée n° 1</a:t>
          </a:r>
        </a:p>
      </xdr:txBody>
    </xdr:sp>
    <xdr:clientData/>
  </xdr:twoCellAnchor>
  <xdr:oneCellAnchor>
    <xdr:from>
      <xdr:col>2</xdr:col>
      <xdr:colOff>87629</xdr:colOff>
      <xdr:row>5</xdr:row>
      <xdr:rowOff>64770</xdr:rowOff>
    </xdr:from>
    <xdr:ext cx="2788516" cy="592634"/>
    <xdr:sp macro="" textlink="">
      <xdr:nvSpPr>
        <xdr:cNvPr id="17" name="TextBox 16">
          <a:extLst>
            <a:ext uri="{FF2B5EF4-FFF2-40B4-BE49-F238E27FC236}">
              <a16:creationId xmlns:a16="http://schemas.microsoft.com/office/drawing/2014/main" id="{A8A26D1A-6519-4674-AD2B-54A77BEFF1E5}"/>
            </a:ext>
          </a:extLst>
        </xdr:cNvPr>
        <xdr:cNvSpPr txBox="1"/>
      </xdr:nvSpPr>
      <xdr:spPr>
        <a:xfrm>
          <a:off x="316229" y="676275"/>
          <a:ext cx="2779127" cy="6095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lang="en-US" sz="800" baseline="0">
              <a:latin typeface="Trebuchet MS" panose="020B0603020202020204" pitchFamily="34" charset="0"/>
            </a:rPr>
            <a:t>Le point le plus élevé du système de conduites côté aspirant de la pompe aérienne doit se situer à moins de 1m au-dessus de l'entrée de la pompe. </a:t>
          </a:r>
        </a:p>
      </xdr:txBody>
    </xdr:sp>
    <xdr:clientData/>
  </xdr:oneCellAnchor>
  <xdr:twoCellAnchor>
    <xdr:from>
      <xdr:col>84</xdr:col>
      <xdr:colOff>0</xdr:colOff>
      <xdr:row>26</xdr:row>
      <xdr:rowOff>9525</xdr:rowOff>
    </xdr:from>
    <xdr:to>
      <xdr:col>85</xdr:col>
      <xdr:colOff>95250</xdr:colOff>
      <xdr:row>28</xdr:row>
      <xdr:rowOff>114300</xdr:rowOff>
    </xdr:to>
    <xdr:sp macro="" textlink="">
      <xdr:nvSpPr>
        <xdr:cNvPr id="199395" name="Line 23">
          <a:extLst>
            <a:ext uri="{FF2B5EF4-FFF2-40B4-BE49-F238E27FC236}">
              <a16:creationId xmlns:a16="http://schemas.microsoft.com/office/drawing/2014/main" id="{2D5C3E3E-5137-46D4-B829-404BACB8F120}"/>
            </a:ext>
          </a:extLst>
        </xdr:cNvPr>
        <xdr:cNvSpPr>
          <a:spLocks noChangeShapeType="1"/>
        </xdr:cNvSpPr>
      </xdr:nvSpPr>
      <xdr:spPr bwMode="auto">
        <a:xfrm flipV="1">
          <a:off x="9601200" y="3228975"/>
          <a:ext cx="20955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36195</xdr:colOff>
      <xdr:row>28</xdr:row>
      <xdr:rowOff>76200</xdr:rowOff>
    </xdr:from>
    <xdr:to>
      <xdr:col>84</xdr:col>
      <xdr:colOff>36195</xdr:colOff>
      <xdr:row>30</xdr:row>
      <xdr:rowOff>73025</xdr:rowOff>
    </xdr:to>
    <xdr:sp macro="" textlink="">
      <xdr:nvSpPr>
        <xdr:cNvPr id="19" name="Oval 1">
          <a:extLst>
            <a:ext uri="{FF2B5EF4-FFF2-40B4-BE49-F238E27FC236}">
              <a16:creationId xmlns:a16="http://schemas.microsoft.com/office/drawing/2014/main" id="{7DAA0373-372A-4B9C-8B90-8611045B7674}"/>
            </a:ext>
          </a:extLst>
        </xdr:cNvPr>
        <xdr:cNvSpPr>
          <a:spLocks noChangeArrowheads="1"/>
        </xdr:cNvSpPr>
      </xdr:nvSpPr>
      <xdr:spPr bwMode="auto">
        <a:xfrm>
          <a:off x="9408795" y="3543300"/>
          <a:ext cx="228600" cy="24447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I</a:t>
          </a:r>
        </a:p>
      </xdr:txBody>
    </xdr:sp>
    <xdr:clientData/>
  </xdr:twoCellAnchor>
  <xdr:twoCellAnchor>
    <xdr:from>
      <xdr:col>84</xdr:col>
      <xdr:colOff>34290</xdr:colOff>
      <xdr:row>16</xdr:row>
      <xdr:rowOff>0</xdr:rowOff>
    </xdr:from>
    <xdr:to>
      <xdr:col>103</xdr:col>
      <xdr:colOff>47676</xdr:colOff>
      <xdr:row>16</xdr:row>
      <xdr:rowOff>1</xdr:rowOff>
    </xdr:to>
    <xdr:cxnSp macro="">
      <xdr:nvCxnSpPr>
        <xdr:cNvPr id="20" name="Straight Connector 19">
          <a:extLst>
            <a:ext uri="{FF2B5EF4-FFF2-40B4-BE49-F238E27FC236}">
              <a16:creationId xmlns:a16="http://schemas.microsoft.com/office/drawing/2014/main" id="{7C319E3A-72CC-4D7E-BD4C-F822A8176748}"/>
            </a:ext>
          </a:extLst>
        </xdr:cNvPr>
        <xdr:cNvCxnSpPr/>
      </xdr:nvCxnSpPr>
      <xdr:spPr>
        <a:xfrm>
          <a:off x="9620250" y="1981200"/>
          <a:ext cx="2200306"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28575</xdr:colOff>
      <xdr:row>16</xdr:row>
      <xdr:rowOff>0</xdr:rowOff>
    </xdr:from>
    <xdr:to>
      <xdr:col>83</xdr:col>
      <xdr:colOff>104775</xdr:colOff>
      <xdr:row>19</xdr:row>
      <xdr:rowOff>66675</xdr:rowOff>
    </xdr:to>
    <xdr:sp macro="" textlink="">
      <xdr:nvSpPr>
        <xdr:cNvPr id="199398" name="Freeform 15">
          <a:extLst>
            <a:ext uri="{FF2B5EF4-FFF2-40B4-BE49-F238E27FC236}">
              <a16:creationId xmlns:a16="http://schemas.microsoft.com/office/drawing/2014/main" id="{5FB80107-711F-45A9-BB2E-1D59FF9DB715}"/>
            </a:ext>
          </a:extLst>
        </xdr:cNvPr>
        <xdr:cNvSpPr>
          <a:spLocks/>
        </xdr:cNvSpPr>
      </xdr:nvSpPr>
      <xdr:spPr bwMode="auto">
        <a:xfrm>
          <a:off x="9515475" y="1981200"/>
          <a:ext cx="76200" cy="438150"/>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17</xdr:row>
      <xdr:rowOff>0</xdr:rowOff>
    </xdr:from>
    <xdr:to>
      <xdr:col>12</xdr:col>
      <xdr:colOff>28575</xdr:colOff>
      <xdr:row>55</xdr:row>
      <xdr:rowOff>66675</xdr:rowOff>
    </xdr:to>
    <xdr:grpSp>
      <xdr:nvGrpSpPr>
        <xdr:cNvPr id="199399" name="Group 329">
          <a:extLst>
            <a:ext uri="{FF2B5EF4-FFF2-40B4-BE49-F238E27FC236}">
              <a16:creationId xmlns:a16="http://schemas.microsoft.com/office/drawing/2014/main" id="{2CA75F1D-9D62-4D09-B6DB-FFF2739D88F1}"/>
            </a:ext>
          </a:extLst>
        </xdr:cNvPr>
        <xdr:cNvGrpSpPr>
          <a:grpSpLocks/>
        </xdr:cNvGrpSpPr>
      </xdr:nvGrpSpPr>
      <xdr:grpSpPr bwMode="auto">
        <a:xfrm>
          <a:off x="285750" y="2105025"/>
          <a:ext cx="1114425" cy="4772025"/>
          <a:chOff x="1857375" y="26660475"/>
          <a:chExt cx="1114425" cy="4772025"/>
        </a:xfrm>
      </xdr:grpSpPr>
      <xdr:sp macro="" textlink="">
        <xdr:nvSpPr>
          <xdr:cNvPr id="23" name="Oval 18">
            <a:extLst>
              <a:ext uri="{FF2B5EF4-FFF2-40B4-BE49-F238E27FC236}">
                <a16:creationId xmlns:a16="http://schemas.microsoft.com/office/drawing/2014/main" id="{CA34FF2C-3FBF-4013-926B-3459DBA8AE9A}"/>
              </a:ext>
            </a:extLst>
          </xdr:cNvPr>
          <xdr:cNvSpPr>
            <a:spLocks noChangeArrowheads="1"/>
          </xdr:cNvSpPr>
        </xdr:nvSpPr>
        <xdr:spPr bwMode="auto">
          <a:xfrm>
            <a:off x="1857375" y="31108650"/>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A</a:t>
            </a:r>
          </a:p>
        </xdr:txBody>
      </xdr:sp>
      <xdr:grpSp>
        <xdr:nvGrpSpPr>
          <xdr:cNvPr id="199598" name="Group 357">
            <a:extLst>
              <a:ext uri="{FF2B5EF4-FFF2-40B4-BE49-F238E27FC236}">
                <a16:creationId xmlns:a16="http://schemas.microsoft.com/office/drawing/2014/main" id="{0A20162A-AE87-4746-85B1-322FA0E2299C}"/>
              </a:ext>
            </a:extLst>
          </xdr:cNvPr>
          <xdr:cNvGrpSpPr>
            <a:grpSpLocks/>
          </xdr:cNvGrpSpPr>
        </xdr:nvGrpSpPr>
        <xdr:grpSpPr bwMode="auto">
          <a:xfrm>
            <a:off x="2076449" y="26660466"/>
            <a:ext cx="895351" cy="4772008"/>
            <a:chOff x="2076449" y="26660466"/>
            <a:chExt cx="895351" cy="4772008"/>
          </a:xfrm>
        </xdr:grpSpPr>
        <xdr:grpSp>
          <xdr:nvGrpSpPr>
            <xdr:cNvPr id="199599" name="Group 106">
              <a:extLst>
                <a:ext uri="{FF2B5EF4-FFF2-40B4-BE49-F238E27FC236}">
                  <a16:creationId xmlns:a16="http://schemas.microsoft.com/office/drawing/2014/main" id="{40377722-F38D-4D20-A8AA-96F61DBED647}"/>
                </a:ext>
              </a:extLst>
            </xdr:cNvPr>
            <xdr:cNvGrpSpPr>
              <a:grpSpLocks/>
            </xdr:cNvGrpSpPr>
          </xdr:nvGrpSpPr>
          <xdr:grpSpPr bwMode="auto">
            <a:xfrm>
              <a:off x="2286000" y="26660466"/>
              <a:ext cx="276225" cy="4772008"/>
              <a:chOff x="2337025" y="1966228"/>
              <a:chExt cx="269421" cy="4692485"/>
            </a:xfrm>
          </xdr:grpSpPr>
          <xdr:grpSp>
            <xdr:nvGrpSpPr>
              <xdr:cNvPr id="199603" name="Group 208">
                <a:extLst>
                  <a:ext uri="{FF2B5EF4-FFF2-40B4-BE49-F238E27FC236}">
                    <a16:creationId xmlns:a16="http://schemas.microsoft.com/office/drawing/2014/main" id="{FF19D7C8-73A7-41A4-8A06-0A5520B42A9F}"/>
                  </a:ext>
                </a:extLst>
              </xdr:cNvPr>
              <xdr:cNvGrpSpPr>
                <a:grpSpLocks/>
              </xdr:cNvGrpSpPr>
            </xdr:nvGrpSpPr>
            <xdr:grpSpPr bwMode="auto">
              <a:xfrm>
                <a:off x="2337025" y="1966228"/>
                <a:ext cx="269421" cy="4692485"/>
                <a:chOff x="847727" y="1618965"/>
                <a:chExt cx="269422" cy="4774142"/>
              </a:xfrm>
            </xdr:grpSpPr>
            <xdr:sp macro="" textlink="">
              <xdr:nvSpPr>
                <xdr:cNvPr id="199605" name="Freeform 78">
                  <a:extLst>
                    <a:ext uri="{FF2B5EF4-FFF2-40B4-BE49-F238E27FC236}">
                      <a16:creationId xmlns:a16="http://schemas.microsoft.com/office/drawing/2014/main" id="{1CF81164-7DAC-4D96-AB26-CA2C344E26E6}"/>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606" name="Arc 84">
                  <a:extLst>
                    <a:ext uri="{FF2B5EF4-FFF2-40B4-BE49-F238E27FC236}">
                      <a16:creationId xmlns:a16="http://schemas.microsoft.com/office/drawing/2014/main" id="{1FE07EBA-9DDF-4A05-908E-DE9CAAD37AA8}"/>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607" name="Arc 86">
                  <a:extLst>
                    <a:ext uri="{FF2B5EF4-FFF2-40B4-BE49-F238E27FC236}">
                      <a16:creationId xmlns:a16="http://schemas.microsoft.com/office/drawing/2014/main" id="{7B339636-4A90-47D7-859A-7BB0C388CB12}"/>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608" name="Line 75">
                  <a:extLst>
                    <a:ext uri="{FF2B5EF4-FFF2-40B4-BE49-F238E27FC236}">
                      <a16:creationId xmlns:a16="http://schemas.microsoft.com/office/drawing/2014/main" id="{25115E25-A55A-4960-8C1F-FECCF1EE93C7}"/>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609" name="Line 76">
                  <a:extLst>
                    <a:ext uri="{FF2B5EF4-FFF2-40B4-BE49-F238E27FC236}">
                      <a16:creationId xmlns:a16="http://schemas.microsoft.com/office/drawing/2014/main" id="{BFE66215-244F-429F-AF77-8AE21AB4D0CB}"/>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610" name="Arc 85">
                  <a:extLst>
                    <a:ext uri="{FF2B5EF4-FFF2-40B4-BE49-F238E27FC236}">
                      <a16:creationId xmlns:a16="http://schemas.microsoft.com/office/drawing/2014/main" id="{8D980A95-1DF3-43C8-850D-D3596B4AF4F6}"/>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611" name="Arc 87">
                  <a:extLst>
                    <a:ext uri="{FF2B5EF4-FFF2-40B4-BE49-F238E27FC236}">
                      <a16:creationId xmlns:a16="http://schemas.microsoft.com/office/drawing/2014/main" id="{1CB05F60-0C42-4753-AAA2-8BCCDEC622A1}"/>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612" name="Line 88">
                  <a:extLst>
                    <a:ext uri="{FF2B5EF4-FFF2-40B4-BE49-F238E27FC236}">
                      <a16:creationId xmlns:a16="http://schemas.microsoft.com/office/drawing/2014/main" id="{E057F9F1-71A7-4C60-8BFA-62A04E45BADA}"/>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0" name="Rectangle 29">
                <a:extLst>
                  <a:ext uri="{FF2B5EF4-FFF2-40B4-BE49-F238E27FC236}">
                    <a16:creationId xmlns:a16="http://schemas.microsoft.com/office/drawing/2014/main" id="{7F3940F3-313E-45A8-A94B-79D8BF4DC72D}"/>
                  </a:ext>
                </a:extLst>
              </xdr:cNvPr>
              <xdr:cNvSpPr/>
            </xdr:nvSpPr>
            <xdr:spPr>
              <a:xfrm>
                <a:off x="2420638" y="2087998"/>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sp macro="" textlink="">
          <xdr:nvSpPr>
            <xdr:cNvPr id="26" name="Oval 18">
              <a:extLst>
                <a:ext uri="{FF2B5EF4-FFF2-40B4-BE49-F238E27FC236}">
                  <a16:creationId xmlns:a16="http://schemas.microsoft.com/office/drawing/2014/main" id="{139A7BFC-8AFE-4725-B4B1-E5415C0AE080}"/>
                </a:ext>
              </a:extLst>
            </xdr:cNvPr>
            <xdr:cNvSpPr>
              <a:spLocks noChangeArrowheads="1"/>
            </xdr:cNvSpPr>
          </xdr:nvSpPr>
          <xdr:spPr bwMode="auto">
            <a:xfrm>
              <a:off x="2743200" y="26965275"/>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a:t>
              </a:r>
            </a:p>
          </xdr:txBody>
        </xdr:sp>
        <xdr:sp macro="" textlink="">
          <xdr:nvSpPr>
            <xdr:cNvPr id="199601" name="Line 27">
              <a:extLst>
                <a:ext uri="{FF2B5EF4-FFF2-40B4-BE49-F238E27FC236}">
                  <a16:creationId xmlns:a16="http://schemas.microsoft.com/office/drawing/2014/main" id="{6EF55DA0-D55F-4CA3-B5C4-D1D8FC0C55CB}"/>
                </a:ext>
              </a:extLst>
            </xdr:cNvPr>
            <xdr:cNvSpPr>
              <a:spLocks noChangeShapeType="1"/>
            </xdr:cNvSpPr>
          </xdr:nvSpPr>
          <xdr:spPr bwMode="auto">
            <a:xfrm flipH="1" flipV="1">
              <a:off x="2486025" y="26784300"/>
              <a:ext cx="270933" cy="2434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602" name="Line 27">
              <a:extLst>
                <a:ext uri="{FF2B5EF4-FFF2-40B4-BE49-F238E27FC236}">
                  <a16:creationId xmlns:a16="http://schemas.microsoft.com/office/drawing/2014/main" id="{56436622-949F-440F-80AE-E55DF2ECB9FB}"/>
                </a:ext>
              </a:extLst>
            </xdr:cNvPr>
            <xdr:cNvSpPr>
              <a:spLocks noChangeShapeType="1"/>
            </xdr:cNvSpPr>
          </xdr:nvSpPr>
          <xdr:spPr bwMode="auto">
            <a:xfrm flipH="1">
              <a:off x="2076449" y="30937200"/>
              <a:ext cx="285749"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71</xdr:col>
      <xdr:colOff>38100</xdr:colOff>
      <xdr:row>16</xdr:row>
      <xdr:rowOff>114300</xdr:rowOff>
    </xdr:from>
    <xdr:to>
      <xdr:col>77</xdr:col>
      <xdr:colOff>38100</xdr:colOff>
      <xdr:row>55</xdr:row>
      <xdr:rowOff>57150</xdr:rowOff>
    </xdr:to>
    <xdr:grpSp>
      <xdr:nvGrpSpPr>
        <xdr:cNvPr id="199400" name="Group 357">
          <a:extLst>
            <a:ext uri="{FF2B5EF4-FFF2-40B4-BE49-F238E27FC236}">
              <a16:creationId xmlns:a16="http://schemas.microsoft.com/office/drawing/2014/main" id="{E4981B45-C02F-4C15-A954-8914A5883B0F}"/>
            </a:ext>
          </a:extLst>
        </xdr:cNvPr>
        <xdr:cNvGrpSpPr>
          <a:grpSpLocks/>
        </xdr:cNvGrpSpPr>
      </xdr:nvGrpSpPr>
      <xdr:grpSpPr bwMode="auto">
        <a:xfrm>
          <a:off x="8153400" y="2095500"/>
          <a:ext cx="685800" cy="4772025"/>
          <a:chOff x="2286000" y="26660467"/>
          <a:chExt cx="685800" cy="4772010"/>
        </a:xfrm>
      </xdr:grpSpPr>
      <xdr:grpSp>
        <xdr:nvGrpSpPr>
          <xdr:cNvPr id="199584" name="Group 106">
            <a:extLst>
              <a:ext uri="{FF2B5EF4-FFF2-40B4-BE49-F238E27FC236}">
                <a16:creationId xmlns:a16="http://schemas.microsoft.com/office/drawing/2014/main" id="{9DB7F89B-1626-4A33-BDC7-1ADE915800C7}"/>
              </a:ext>
            </a:extLst>
          </xdr:cNvPr>
          <xdr:cNvGrpSpPr>
            <a:grpSpLocks/>
          </xdr:cNvGrpSpPr>
        </xdr:nvGrpSpPr>
        <xdr:grpSpPr bwMode="auto">
          <a:xfrm>
            <a:off x="2286000" y="26660466"/>
            <a:ext cx="276225" cy="4772008"/>
            <a:chOff x="2337025" y="1966228"/>
            <a:chExt cx="269421" cy="4692485"/>
          </a:xfrm>
        </xdr:grpSpPr>
        <xdr:grpSp>
          <xdr:nvGrpSpPr>
            <xdr:cNvPr id="199587" name="Group 208">
              <a:extLst>
                <a:ext uri="{FF2B5EF4-FFF2-40B4-BE49-F238E27FC236}">
                  <a16:creationId xmlns:a16="http://schemas.microsoft.com/office/drawing/2014/main" id="{FA324362-9392-4949-A4E7-56FCF6BCEA21}"/>
                </a:ext>
              </a:extLst>
            </xdr:cNvPr>
            <xdr:cNvGrpSpPr>
              <a:grpSpLocks/>
            </xdr:cNvGrpSpPr>
          </xdr:nvGrpSpPr>
          <xdr:grpSpPr bwMode="auto">
            <a:xfrm>
              <a:off x="2337025" y="1966228"/>
              <a:ext cx="269421" cy="4692485"/>
              <a:chOff x="847727" y="1618965"/>
              <a:chExt cx="269422" cy="4774142"/>
            </a:xfrm>
          </xdr:grpSpPr>
          <xdr:sp macro="" textlink="">
            <xdr:nvSpPr>
              <xdr:cNvPr id="199589" name="Freeform 78">
                <a:extLst>
                  <a:ext uri="{FF2B5EF4-FFF2-40B4-BE49-F238E27FC236}">
                    <a16:creationId xmlns:a16="http://schemas.microsoft.com/office/drawing/2014/main" id="{26844BA6-4DC9-4713-B72A-13CCA801C5E3}"/>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90" name="Arc 84">
                <a:extLst>
                  <a:ext uri="{FF2B5EF4-FFF2-40B4-BE49-F238E27FC236}">
                    <a16:creationId xmlns:a16="http://schemas.microsoft.com/office/drawing/2014/main" id="{66B1E15E-E99F-4C86-B943-CC511D9075D0}"/>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91" name="Arc 86">
                <a:extLst>
                  <a:ext uri="{FF2B5EF4-FFF2-40B4-BE49-F238E27FC236}">
                    <a16:creationId xmlns:a16="http://schemas.microsoft.com/office/drawing/2014/main" id="{D735E050-18B8-4175-A8F5-6C5FF9C3A742}"/>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92" name="Line 75">
                <a:extLst>
                  <a:ext uri="{FF2B5EF4-FFF2-40B4-BE49-F238E27FC236}">
                    <a16:creationId xmlns:a16="http://schemas.microsoft.com/office/drawing/2014/main" id="{E8E069C8-F819-43A9-A99A-A15147B94D25}"/>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93" name="Line 76">
                <a:extLst>
                  <a:ext uri="{FF2B5EF4-FFF2-40B4-BE49-F238E27FC236}">
                    <a16:creationId xmlns:a16="http://schemas.microsoft.com/office/drawing/2014/main" id="{69F489E7-309F-4F68-B91F-4BFFE33C7C11}"/>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94" name="Arc 85">
                <a:extLst>
                  <a:ext uri="{FF2B5EF4-FFF2-40B4-BE49-F238E27FC236}">
                    <a16:creationId xmlns:a16="http://schemas.microsoft.com/office/drawing/2014/main" id="{6FD9FD62-A60E-4456-86AD-F3A3980AB25F}"/>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95" name="Arc 87">
                <a:extLst>
                  <a:ext uri="{FF2B5EF4-FFF2-40B4-BE49-F238E27FC236}">
                    <a16:creationId xmlns:a16="http://schemas.microsoft.com/office/drawing/2014/main" id="{A77B503A-7EB0-4803-9C8E-BB1FE031E9E5}"/>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96" name="Line 88">
                <a:extLst>
                  <a:ext uri="{FF2B5EF4-FFF2-40B4-BE49-F238E27FC236}">
                    <a16:creationId xmlns:a16="http://schemas.microsoft.com/office/drawing/2014/main" id="{B7DD0FF3-6F55-4D33-8693-C8C5AE3B0C5F}"/>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4" name="Rectangle 43">
              <a:extLst>
                <a:ext uri="{FF2B5EF4-FFF2-40B4-BE49-F238E27FC236}">
                  <a16:creationId xmlns:a16="http://schemas.microsoft.com/office/drawing/2014/main" id="{55403147-98DD-41A7-B787-103A50837E11}"/>
                </a:ext>
              </a:extLst>
            </xdr:cNvPr>
            <xdr:cNvSpPr/>
          </xdr:nvSpPr>
          <xdr:spPr>
            <a:xfrm>
              <a:off x="2420638" y="2087990"/>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sp macro="" textlink="">
        <xdr:nvSpPr>
          <xdr:cNvPr id="41" name="Oval 18">
            <a:extLst>
              <a:ext uri="{FF2B5EF4-FFF2-40B4-BE49-F238E27FC236}">
                <a16:creationId xmlns:a16="http://schemas.microsoft.com/office/drawing/2014/main" id="{47531176-4B81-4693-80D5-C8AEFCCAB723}"/>
              </a:ext>
            </a:extLst>
          </xdr:cNvPr>
          <xdr:cNvSpPr>
            <a:spLocks noChangeArrowheads="1"/>
          </xdr:cNvSpPr>
        </xdr:nvSpPr>
        <xdr:spPr bwMode="auto">
          <a:xfrm>
            <a:off x="2743200" y="26965266"/>
            <a:ext cx="228600" cy="24764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H</a:t>
            </a:r>
          </a:p>
        </xdr:txBody>
      </xdr:sp>
      <xdr:sp macro="" textlink="">
        <xdr:nvSpPr>
          <xdr:cNvPr id="199586" name="Line 27">
            <a:extLst>
              <a:ext uri="{FF2B5EF4-FFF2-40B4-BE49-F238E27FC236}">
                <a16:creationId xmlns:a16="http://schemas.microsoft.com/office/drawing/2014/main" id="{DFC596D7-7881-47A1-87E8-100467A71DEC}"/>
              </a:ext>
            </a:extLst>
          </xdr:cNvPr>
          <xdr:cNvSpPr>
            <a:spLocks noChangeShapeType="1"/>
          </xdr:cNvSpPr>
        </xdr:nvSpPr>
        <xdr:spPr bwMode="auto">
          <a:xfrm flipH="1" flipV="1">
            <a:off x="2486025" y="26784300"/>
            <a:ext cx="270933" cy="2434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71</xdr:col>
      <xdr:colOff>62865</xdr:colOff>
      <xdr:row>21</xdr:row>
      <xdr:rowOff>9525</xdr:rowOff>
    </xdr:from>
    <xdr:to>
      <xdr:col>73</xdr:col>
      <xdr:colOff>83399</xdr:colOff>
      <xdr:row>23</xdr:row>
      <xdr:rowOff>25564</xdr:rowOff>
    </xdr:to>
    <xdr:sp macro="" textlink="">
      <xdr:nvSpPr>
        <xdr:cNvPr id="53" name="Oval 426">
          <a:extLst>
            <a:ext uri="{FF2B5EF4-FFF2-40B4-BE49-F238E27FC236}">
              <a16:creationId xmlns:a16="http://schemas.microsoft.com/office/drawing/2014/main" id="{FD79C453-F72D-43BF-A11A-DB19ABF86727}"/>
            </a:ext>
          </a:extLst>
        </xdr:cNvPr>
        <xdr:cNvSpPr>
          <a:spLocks noChangeArrowheads="1"/>
        </xdr:cNvSpPr>
      </xdr:nvSpPr>
      <xdr:spPr bwMode="auto">
        <a:xfrm>
          <a:off x="8172450" y="2609850"/>
          <a:ext cx="252000" cy="25404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clientData/>
  </xdr:twoCellAnchor>
  <xdr:twoCellAnchor>
    <xdr:from>
      <xdr:col>87</xdr:col>
      <xdr:colOff>38100</xdr:colOff>
      <xdr:row>17</xdr:row>
      <xdr:rowOff>0</xdr:rowOff>
    </xdr:from>
    <xdr:to>
      <xdr:col>89</xdr:col>
      <xdr:colOff>85725</xdr:colOff>
      <xdr:row>55</xdr:row>
      <xdr:rowOff>66675</xdr:rowOff>
    </xdr:to>
    <xdr:grpSp>
      <xdr:nvGrpSpPr>
        <xdr:cNvPr id="199402" name="Group 106">
          <a:extLst>
            <a:ext uri="{FF2B5EF4-FFF2-40B4-BE49-F238E27FC236}">
              <a16:creationId xmlns:a16="http://schemas.microsoft.com/office/drawing/2014/main" id="{FB3396F8-BDD6-49E7-8CA4-F46FD544A448}"/>
            </a:ext>
          </a:extLst>
        </xdr:cNvPr>
        <xdr:cNvGrpSpPr>
          <a:grpSpLocks/>
        </xdr:cNvGrpSpPr>
      </xdr:nvGrpSpPr>
      <xdr:grpSpPr bwMode="auto">
        <a:xfrm>
          <a:off x="9982200" y="2105025"/>
          <a:ext cx="276225" cy="4772025"/>
          <a:chOff x="2337025" y="1966233"/>
          <a:chExt cx="269421" cy="4692500"/>
        </a:xfrm>
      </xdr:grpSpPr>
      <xdr:grpSp>
        <xdr:nvGrpSpPr>
          <xdr:cNvPr id="199574" name="Group 208">
            <a:extLst>
              <a:ext uri="{FF2B5EF4-FFF2-40B4-BE49-F238E27FC236}">
                <a16:creationId xmlns:a16="http://schemas.microsoft.com/office/drawing/2014/main" id="{92801AD7-56DD-47C6-9609-0DA5C32D786B}"/>
              </a:ext>
            </a:extLst>
          </xdr:cNvPr>
          <xdr:cNvGrpSpPr>
            <a:grpSpLocks/>
          </xdr:cNvGrpSpPr>
        </xdr:nvGrpSpPr>
        <xdr:grpSpPr bwMode="auto">
          <a:xfrm>
            <a:off x="2337025" y="1966228"/>
            <a:ext cx="269421" cy="4692485"/>
            <a:chOff x="847727" y="1618965"/>
            <a:chExt cx="269422" cy="4774142"/>
          </a:xfrm>
        </xdr:grpSpPr>
        <xdr:sp macro="" textlink="">
          <xdr:nvSpPr>
            <xdr:cNvPr id="199576" name="Freeform 78">
              <a:extLst>
                <a:ext uri="{FF2B5EF4-FFF2-40B4-BE49-F238E27FC236}">
                  <a16:creationId xmlns:a16="http://schemas.microsoft.com/office/drawing/2014/main" id="{D3013F04-275E-4ABF-85C2-9DD4FDB0FCE7}"/>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77" name="Arc 84">
              <a:extLst>
                <a:ext uri="{FF2B5EF4-FFF2-40B4-BE49-F238E27FC236}">
                  <a16:creationId xmlns:a16="http://schemas.microsoft.com/office/drawing/2014/main" id="{B1B5AC52-BB86-4BC7-A4BE-978659E81DC4}"/>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78" name="Arc 86">
              <a:extLst>
                <a:ext uri="{FF2B5EF4-FFF2-40B4-BE49-F238E27FC236}">
                  <a16:creationId xmlns:a16="http://schemas.microsoft.com/office/drawing/2014/main" id="{5F986998-8920-4EDB-ABBB-603A74413AFD}"/>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79" name="Line 75">
              <a:extLst>
                <a:ext uri="{FF2B5EF4-FFF2-40B4-BE49-F238E27FC236}">
                  <a16:creationId xmlns:a16="http://schemas.microsoft.com/office/drawing/2014/main" id="{329FB815-4383-4D74-9952-2751E1A79AC9}"/>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80" name="Line 76">
              <a:extLst>
                <a:ext uri="{FF2B5EF4-FFF2-40B4-BE49-F238E27FC236}">
                  <a16:creationId xmlns:a16="http://schemas.microsoft.com/office/drawing/2014/main" id="{B442A9EC-BADF-4FF4-920A-652251768DA0}"/>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81" name="Arc 85">
              <a:extLst>
                <a:ext uri="{FF2B5EF4-FFF2-40B4-BE49-F238E27FC236}">
                  <a16:creationId xmlns:a16="http://schemas.microsoft.com/office/drawing/2014/main" id="{14FD0495-25E0-48F0-9B72-FA5D4D5928CF}"/>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82" name="Arc 87">
              <a:extLst>
                <a:ext uri="{FF2B5EF4-FFF2-40B4-BE49-F238E27FC236}">
                  <a16:creationId xmlns:a16="http://schemas.microsoft.com/office/drawing/2014/main" id="{D611CD6C-3639-4BBE-BACF-0AB8BA5808A9}"/>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83" name="Line 88">
              <a:extLst>
                <a:ext uri="{FF2B5EF4-FFF2-40B4-BE49-F238E27FC236}">
                  <a16:creationId xmlns:a16="http://schemas.microsoft.com/office/drawing/2014/main" id="{1370CBBC-4C3F-462E-ACCE-D158AB4D0892}"/>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6" name="Rectangle 55">
            <a:extLst>
              <a:ext uri="{FF2B5EF4-FFF2-40B4-BE49-F238E27FC236}">
                <a16:creationId xmlns:a16="http://schemas.microsoft.com/office/drawing/2014/main" id="{23DBCC27-CF53-4471-B89B-93D774D2BF45}"/>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78</xdr:col>
      <xdr:colOff>38100</xdr:colOff>
      <xdr:row>16</xdr:row>
      <xdr:rowOff>114300</xdr:rowOff>
    </xdr:from>
    <xdr:to>
      <xdr:col>80</xdr:col>
      <xdr:colOff>85725</xdr:colOff>
      <xdr:row>55</xdr:row>
      <xdr:rowOff>57150</xdr:rowOff>
    </xdr:to>
    <xdr:grpSp>
      <xdr:nvGrpSpPr>
        <xdr:cNvPr id="199403" name="Group 106">
          <a:extLst>
            <a:ext uri="{FF2B5EF4-FFF2-40B4-BE49-F238E27FC236}">
              <a16:creationId xmlns:a16="http://schemas.microsoft.com/office/drawing/2014/main" id="{D4996CD6-4543-4298-91B6-BC80DF41E810}"/>
            </a:ext>
          </a:extLst>
        </xdr:cNvPr>
        <xdr:cNvGrpSpPr>
          <a:grpSpLocks/>
        </xdr:cNvGrpSpPr>
      </xdr:nvGrpSpPr>
      <xdr:grpSpPr bwMode="auto">
        <a:xfrm>
          <a:off x="8953500" y="2095500"/>
          <a:ext cx="276225" cy="4772025"/>
          <a:chOff x="2337025" y="1966233"/>
          <a:chExt cx="269421" cy="4692500"/>
        </a:xfrm>
      </xdr:grpSpPr>
      <xdr:grpSp>
        <xdr:nvGrpSpPr>
          <xdr:cNvPr id="199564" name="Group 208">
            <a:extLst>
              <a:ext uri="{FF2B5EF4-FFF2-40B4-BE49-F238E27FC236}">
                <a16:creationId xmlns:a16="http://schemas.microsoft.com/office/drawing/2014/main" id="{545DB5A4-AF1D-4F43-BCDA-A53B86657081}"/>
              </a:ext>
            </a:extLst>
          </xdr:cNvPr>
          <xdr:cNvGrpSpPr>
            <a:grpSpLocks/>
          </xdr:cNvGrpSpPr>
        </xdr:nvGrpSpPr>
        <xdr:grpSpPr bwMode="auto">
          <a:xfrm>
            <a:off x="2337025" y="1966228"/>
            <a:ext cx="269421" cy="4692485"/>
            <a:chOff x="847727" y="1618965"/>
            <a:chExt cx="269422" cy="4774142"/>
          </a:xfrm>
        </xdr:grpSpPr>
        <xdr:sp macro="" textlink="">
          <xdr:nvSpPr>
            <xdr:cNvPr id="199566" name="Freeform 78">
              <a:extLst>
                <a:ext uri="{FF2B5EF4-FFF2-40B4-BE49-F238E27FC236}">
                  <a16:creationId xmlns:a16="http://schemas.microsoft.com/office/drawing/2014/main" id="{6B028278-D540-4DAB-BA13-FC1AFBA7AC56}"/>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67" name="Arc 84">
              <a:extLst>
                <a:ext uri="{FF2B5EF4-FFF2-40B4-BE49-F238E27FC236}">
                  <a16:creationId xmlns:a16="http://schemas.microsoft.com/office/drawing/2014/main" id="{034F8E09-7A20-438F-AF62-AAD90ADBD3D0}"/>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68" name="Arc 86">
              <a:extLst>
                <a:ext uri="{FF2B5EF4-FFF2-40B4-BE49-F238E27FC236}">
                  <a16:creationId xmlns:a16="http://schemas.microsoft.com/office/drawing/2014/main" id="{86801926-1752-4D54-BF70-6FF7B7B36AD9}"/>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69" name="Line 75">
              <a:extLst>
                <a:ext uri="{FF2B5EF4-FFF2-40B4-BE49-F238E27FC236}">
                  <a16:creationId xmlns:a16="http://schemas.microsoft.com/office/drawing/2014/main" id="{BA824F46-8AA6-45F0-B247-1BDD56DFBF68}"/>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70" name="Line 76">
              <a:extLst>
                <a:ext uri="{FF2B5EF4-FFF2-40B4-BE49-F238E27FC236}">
                  <a16:creationId xmlns:a16="http://schemas.microsoft.com/office/drawing/2014/main" id="{E97997B6-1BEE-4B95-9125-A822D9043E02}"/>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71" name="Arc 85">
              <a:extLst>
                <a:ext uri="{FF2B5EF4-FFF2-40B4-BE49-F238E27FC236}">
                  <a16:creationId xmlns:a16="http://schemas.microsoft.com/office/drawing/2014/main" id="{8C0C2799-5E1D-42B8-A4FB-C06540786BCB}"/>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72" name="Arc 87">
              <a:extLst>
                <a:ext uri="{FF2B5EF4-FFF2-40B4-BE49-F238E27FC236}">
                  <a16:creationId xmlns:a16="http://schemas.microsoft.com/office/drawing/2014/main" id="{DB5337F2-3AE2-4A9C-993B-ACEC15F6E1F9}"/>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73" name="Line 88">
              <a:extLst>
                <a:ext uri="{FF2B5EF4-FFF2-40B4-BE49-F238E27FC236}">
                  <a16:creationId xmlns:a16="http://schemas.microsoft.com/office/drawing/2014/main" id="{668E37F5-C79D-4C79-B764-82F6ABBF9733}"/>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7" name="Rectangle 66">
            <a:extLst>
              <a:ext uri="{FF2B5EF4-FFF2-40B4-BE49-F238E27FC236}">
                <a16:creationId xmlns:a16="http://schemas.microsoft.com/office/drawing/2014/main" id="{0BAA394A-8676-4D48-9542-ACBB3BF3A85B}"/>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78</xdr:col>
      <xdr:colOff>40005</xdr:colOff>
      <xdr:row>21</xdr:row>
      <xdr:rowOff>9525</xdr:rowOff>
    </xdr:from>
    <xdr:to>
      <xdr:col>80</xdr:col>
      <xdr:colOff>79073</xdr:colOff>
      <xdr:row>23</xdr:row>
      <xdr:rowOff>25564</xdr:rowOff>
    </xdr:to>
    <xdr:sp macro="" textlink="">
      <xdr:nvSpPr>
        <xdr:cNvPr id="76" name="Oval 426">
          <a:extLst>
            <a:ext uri="{FF2B5EF4-FFF2-40B4-BE49-F238E27FC236}">
              <a16:creationId xmlns:a16="http://schemas.microsoft.com/office/drawing/2014/main" id="{A386F420-D9C8-4595-8AFC-A2CCF5BE4DFA}"/>
            </a:ext>
          </a:extLst>
        </xdr:cNvPr>
        <xdr:cNvSpPr>
          <a:spLocks noChangeArrowheads="1"/>
        </xdr:cNvSpPr>
      </xdr:nvSpPr>
      <xdr:spPr bwMode="auto">
        <a:xfrm>
          <a:off x="8955405" y="2609850"/>
          <a:ext cx="259893" cy="25404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clientData/>
  </xdr:twoCellAnchor>
  <xdr:twoCellAnchor>
    <xdr:from>
      <xdr:col>87</xdr:col>
      <xdr:colOff>57150</xdr:colOff>
      <xdr:row>21</xdr:row>
      <xdr:rowOff>9525</xdr:rowOff>
    </xdr:from>
    <xdr:to>
      <xdr:col>98</xdr:col>
      <xdr:colOff>104775</xdr:colOff>
      <xdr:row>27</xdr:row>
      <xdr:rowOff>76200</xdr:rowOff>
    </xdr:to>
    <xdr:grpSp>
      <xdr:nvGrpSpPr>
        <xdr:cNvPr id="199405" name="Group 460">
          <a:extLst>
            <a:ext uri="{FF2B5EF4-FFF2-40B4-BE49-F238E27FC236}">
              <a16:creationId xmlns:a16="http://schemas.microsoft.com/office/drawing/2014/main" id="{0BAEFE88-6186-4CDD-AF02-9D9B2459F4E7}"/>
            </a:ext>
          </a:extLst>
        </xdr:cNvPr>
        <xdr:cNvGrpSpPr>
          <a:grpSpLocks/>
        </xdr:cNvGrpSpPr>
      </xdr:nvGrpSpPr>
      <xdr:grpSpPr bwMode="auto">
        <a:xfrm>
          <a:off x="10001250" y="2609850"/>
          <a:ext cx="1304925" cy="809625"/>
          <a:chOff x="2543191" y="10829925"/>
          <a:chExt cx="1303033" cy="816237"/>
        </a:xfrm>
      </xdr:grpSpPr>
      <xdr:grpSp>
        <xdr:nvGrpSpPr>
          <xdr:cNvPr id="199558" name="Group 434">
            <a:extLst>
              <a:ext uri="{FF2B5EF4-FFF2-40B4-BE49-F238E27FC236}">
                <a16:creationId xmlns:a16="http://schemas.microsoft.com/office/drawing/2014/main" id="{14E56131-CE28-4ABB-A030-1F7B649B1FD8}"/>
              </a:ext>
            </a:extLst>
          </xdr:cNvPr>
          <xdr:cNvGrpSpPr>
            <a:grpSpLocks/>
          </xdr:cNvGrpSpPr>
        </xdr:nvGrpSpPr>
        <xdr:grpSpPr bwMode="auto">
          <a:xfrm>
            <a:off x="2543191" y="10829925"/>
            <a:ext cx="1303033" cy="816237"/>
            <a:chOff x="7705734" y="2466975"/>
            <a:chExt cx="1303033" cy="816237"/>
          </a:xfrm>
        </xdr:grpSpPr>
        <xdr:grpSp>
          <xdr:nvGrpSpPr>
            <xdr:cNvPr id="199560" name="Group 201">
              <a:extLst>
                <a:ext uri="{FF2B5EF4-FFF2-40B4-BE49-F238E27FC236}">
                  <a16:creationId xmlns:a16="http://schemas.microsoft.com/office/drawing/2014/main" id="{7A65DF5E-91E5-4631-8500-82BF735E7EBF}"/>
                </a:ext>
              </a:extLst>
            </xdr:cNvPr>
            <xdr:cNvGrpSpPr>
              <a:grpSpLocks/>
            </xdr:cNvGrpSpPr>
          </xdr:nvGrpSpPr>
          <xdr:grpSpPr bwMode="auto">
            <a:xfrm>
              <a:off x="7705734" y="2466975"/>
              <a:ext cx="1303033" cy="816237"/>
              <a:chOff x="5823390" y="5581650"/>
              <a:chExt cx="1306894" cy="816237"/>
            </a:xfrm>
          </xdr:grpSpPr>
          <xdr:sp macro="" textlink="">
            <xdr:nvSpPr>
              <xdr:cNvPr id="82" name="TextBox 81">
                <a:extLst>
                  <a:ext uri="{FF2B5EF4-FFF2-40B4-BE49-F238E27FC236}">
                    <a16:creationId xmlns:a16="http://schemas.microsoft.com/office/drawing/2014/main" id="{5ED84CAB-3925-4E9B-B1BD-D38285E14F2A}"/>
                  </a:ext>
                </a:extLst>
              </xdr:cNvPr>
              <xdr:cNvSpPr txBox="1"/>
            </xdr:nvSpPr>
            <xdr:spPr bwMode="auto">
              <a:xfrm>
                <a:off x="6328977" y="5975364"/>
                <a:ext cx="801307" cy="422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Débitmètre cumulatif</a:t>
                </a:r>
              </a:p>
            </xdr:txBody>
          </xdr:sp>
          <xdr:sp macro="" textlink="">
            <xdr:nvSpPr>
              <xdr:cNvPr id="83" name="Oval 426">
                <a:extLst>
                  <a:ext uri="{FF2B5EF4-FFF2-40B4-BE49-F238E27FC236}">
                    <a16:creationId xmlns:a16="http://schemas.microsoft.com/office/drawing/2014/main" id="{FF2AF8CF-C60C-485F-BE30-1E7E6A9D5330}"/>
                  </a:ext>
                </a:extLst>
              </xdr:cNvPr>
              <xdr:cNvSpPr>
                <a:spLocks noChangeArrowheads="1"/>
              </xdr:cNvSpPr>
            </xdr:nvSpPr>
            <xdr:spPr bwMode="auto">
              <a:xfrm>
                <a:off x="5823390" y="5581650"/>
                <a:ext cx="248024" cy="24967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grpSp>
        <xdr:cxnSp macro="">
          <xdr:nvCxnSpPr>
            <xdr:cNvPr id="81" name="Straight Connector 80">
              <a:extLst>
                <a:ext uri="{FF2B5EF4-FFF2-40B4-BE49-F238E27FC236}">
                  <a16:creationId xmlns:a16="http://schemas.microsoft.com/office/drawing/2014/main" id="{90AEC65C-A0B2-49FC-B83E-D6B7BF207C5C}"/>
                </a:ext>
              </a:extLst>
            </xdr:cNvPr>
            <xdr:cNvCxnSpPr/>
          </xdr:nvCxnSpPr>
          <xdr:spPr>
            <a:xfrm rot="16200000" flipH="1">
              <a:off x="7784106" y="2828316"/>
              <a:ext cx="518551" cy="256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9" name="Straight Connector 78">
            <a:extLst>
              <a:ext uri="{FF2B5EF4-FFF2-40B4-BE49-F238E27FC236}">
                <a16:creationId xmlns:a16="http://schemas.microsoft.com/office/drawing/2014/main" id="{B51FDB49-D543-4452-979D-4625A5F8FFC5}"/>
              </a:ext>
            </a:extLst>
          </xdr:cNvPr>
          <xdr:cNvCxnSpPr/>
        </xdr:nvCxnSpPr>
        <xdr:spPr>
          <a:xfrm flipV="1">
            <a:off x="3009239" y="11569340"/>
            <a:ext cx="760895" cy="96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38100</xdr:colOff>
      <xdr:row>17</xdr:row>
      <xdr:rowOff>0</xdr:rowOff>
    </xdr:from>
    <xdr:to>
      <xdr:col>15</xdr:col>
      <xdr:colOff>85725</xdr:colOff>
      <xdr:row>55</xdr:row>
      <xdr:rowOff>66675</xdr:rowOff>
    </xdr:to>
    <xdr:grpSp>
      <xdr:nvGrpSpPr>
        <xdr:cNvPr id="199406" name="Group 106">
          <a:extLst>
            <a:ext uri="{FF2B5EF4-FFF2-40B4-BE49-F238E27FC236}">
              <a16:creationId xmlns:a16="http://schemas.microsoft.com/office/drawing/2014/main" id="{25C681DB-BD33-4250-BC05-51C17EF9B0B7}"/>
            </a:ext>
          </a:extLst>
        </xdr:cNvPr>
        <xdr:cNvGrpSpPr>
          <a:grpSpLocks/>
        </xdr:cNvGrpSpPr>
      </xdr:nvGrpSpPr>
      <xdr:grpSpPr bwMode="auto">
        <a:xfrm>
          <a:off x="1524000" y="2105025"/>
          <a:ext cx="276225" cy="4772025"/>
          <a:chOff x="2337025" y="1966233"/>
          <a:chExt cx="269421" cy="4692500"/>
        </a:xfrm>
      </xdr:grpSpPr>
      <xdr:grpSp>
        <xdr:nvGrpSpPr>
          <xdr:cNvPr id="199548" name="Group 208">
            <a:extLst>
              <a:ext uri="{FF2B5EF4-FFF2-40B4-BE49-F238E27FC236}">
                <a16:creationId xmlns:a16="http://schemas.microsoft.com/office/drawing/2014/main" id="{2DDE66C4-D0B3-4FE4-8F2F-51F6D58C71CE}"/>
              </a:ext>
            </a:extLst>
          </xdr:cNvPr>
          <xdr:cNvGrpSpPr>
            <a:grpSpLocks/>
          </xdr:cNvGrpSpPr>
        </xdr:nvGrpSpPr>
        <xdr:grpSpPr bwMode="auto">
          <a:xfrm>
            <a:off x="2337025" y="1966228"/>
            <a:ext cx="269421" cy="4692485"/>
            <a:chOff x="847727" y="1618965"/>
            <a:chExt cx="269422" cy="4774142"/>
          </a:xfrm>
        </xdr:grpSpPr>
        <xdr:sp macro="" textlink="">
          <xdr:nvSpPr>
            <xdr:cNvPr id="199550" name="Freeform 78">
              <a:extLst>
                <a:ext uri="{FF2B5EF4-FFF2-40B4-BE49-F238E27FC236}">
                  <a16:creationId xmlns:a16="http://schemas.microsoft.com/office/drawing/2014/main" id="{53C57C5A-17E2-4105-8458-1BA215675902}"/>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51" name="Arc 84">
              <a:extLst>
                <a:ext uri="{FF2B5EF4-FFF2-40B4-BE49-F238E27FC236}">
                  <a16:creationId xmlns:a16="http://schemas.microsoft.com/office/drawing/2014/main" id="{E3E33805-B237-4AA7-BD7E-B4342CED3F12}"/>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52" name="Arc 86">
              <a:extLst>
                <a:ext uri="{FF2B5EF4-FFF2-40B4-BE49-F238E27FC236}">
                  <a16:creationId xmlns:a16="http://schemas.microsoft.com/office/drawing/2014/main" id="{100AD5EA-D881-44E1-B4C4-AD044FD126EB}"/>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53" name="Line 75">
              <a:extLst>
                <a:ext uri="{FF2B5EF4-FFF2-40B4-BE49-F238E27FC236}">
                  <a16:creationId xmlns:a16="http://schemas.microsoft.com/office/drawing/2014/main" id="{4C52B676-97DA-4CC0-BB17-85F7EF4901F9}"/>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54" name="Line 76">
              <a:extLst>
                <a:ext uri="{FF2B5EF4-FFF2-40B4-BE49-F238E27FC236}">
                  <a16:creationId xmlns:a16="http://schemas.microsoft.com/office/drawing/2014/main" id="{63CA7AE2-3409-4C89-94C6-B6F5804422A2}"/>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55" name="Arc 85">
              <a:extLst>
                <a:ext uri="{FF2B5EF4-FFF2-40B4-BE49-F238E27FC236}">
                  <a16:creationId xmlns:a16="http://schemas.microsoft.com/office/drawing/2014/main" id="{348F63D3-159D-43BF-B43D-DD4088F1798A}"/>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56" name="Arc 87">
              <a:extLst>
                <a:ext uri="{FF2B5EF4-FFF2-40B4-BE49-F238E27FC236}">
                  <a16:creationId xmlns:a16="http://schemas.microsoft.com/office/drawing/2014/main" id="{57ACC15C-A6AE-40B7-BB39-B82BF63B95A8}"/>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57" name="Line 88">
              <a:extLst>
                <a:ext uri="{FF2B5EF4-FFF2-40B4-BE49-F238E27FC236}">
                  <a16:creationId xmlns:a16="http://schemas.microsoft.com/office/drawing/2014/main" id="{EA3DEBF1-74F7-4713-BC0F-84F5980EE23A}"/>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6" name="Rectangle 85">
            <a:extLst>
              <a:ext uri="{FF2B5EF4-FFF2-40B4-BE49-F238E27FC236}">
                <a16:creationId xmlns:a16="http://schemas.microsoft.com/office/drawing/2014/main" id="{276DA45C-CC77-4223-966D-767E8CE31536}"/>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20</xdr:col>
      <xdr:colOff>28575</xdr:colOff>
      <xdr:row>17</xdr:row>
      <xdr:rowOff>0</xdr:rowOff>
    </xdr:from>
    <xdr:to>
      <xdr:col>22</xdr:col>
      <xdr:colOff>76200</xdr:colOff>
      <xdr:row>55</xdr:row>
      <xdr:rowOff>66675</xdr:rowOff>
    </xdr:to>
    <xdr:grpSp>
      <xdr:nvGrpSpPr>
        <xdr:cNvPr id="199407" name="Group 106">
          <a:extLst>
            <a:ext uri="{FF2B5EF4-FFF2-40B4-BE49-F238E27FC236}">
              <a16:creationId xmlns:a16="http://schemas.microsoft.com/office/drawing/2014/main" id="{E899FC9C-D608-4DEC-A68C-5355D5A18494}"/>
            </a:ext>
          </a:extLst>
        </xdr:cNvPr>
        <xdr:cNvGrpSpPr>
          <a:grpSpLocks/>
        </xdr:cNvGrpSpPr>
      </xdr:nvGrpSpPr>
      <xdr:grpSpPr bwMode="auto">
        <a:xfrm>
          <a:off x="2314575" y="2105025"/>
          <a:ext cx="276225" cy="4772025"/>
          <a:chOff x="2337025" y="1966233"/>
          <a:chExt cx="269421" cy="4692500"/>
        </a:xfrm>
      </xdr:grpSpPr>
      <xdr:grpSp>
        <xdr:nvGrpSpPr>
          <xdr:cNvPr id="199538" name="Group 208">
            <a:extLst>
              <a:ext uri="{FF2B5EF4-FFF2-40B4-BE49-F238E27FC236}">
                <a16:creationId xmlns:a16="http://schemas.microsoft.com/office/drawing/2014/main" id="{B5EE2C31-432E-4EDF-A013-A54C078F9ADA}"/>
              </a:ext>
            </a:extLst>
          </xdr:cNvPr>
          <xdr:cNvGrpSpPr>
            <a:grpSpLocks/>
          </xdr:cNvGrpSpPr>
        </xdr:nvGrpSpPr>
        <xdr:grpSpPr bwMode="auto">
          <a:xfrm>
            <a:off x="2337025" y="1966228"/>
            <a:ext cx="269421" cy="4692485"/>
            <a:chOff x="847727" y="1618965"/>
            <a:chExt cx="269422" cy="4774142"/>
          </a:xfrm>
        </xdr:grpSpPr>
        <xdr:sp macro="" textlink="">
          <xdr:nvSpPr>
            <xdr:cNvPr id="199540" name="Freeform 78">
              <a:extLst>
                <a:ext uri="{FF2B5EF4-FFF2-40B4-BE49-F238E27FC236}">
                  <a16:creationId xmlns:a16="http://schemas.microsoft.com/office/drawing/2014/main" id="{C291131E-2F34-4D19-89EA-6F2095AD4EE1}"/>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41" name="Arc 84">
              <a:extLst>
                <a:ext uri="{FF2B5EF4-FFF2-40B4-BE49-F238E27FC236}">
                  <a16:creationId xmlns:a16="http://schemas.microsoft.com/office/drawing/2014/main" id="{CF023B54-6DEB-49D9-8060-3A20CC96C6BA}"/>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42" name="Arc 86">
              <a:extLst>
                <a:ext uri="{FF2B5EF4-FFF2-40B4-BE49-F238E27FC236}">
                  <a16:creationId xmlns:a16="http://schemas.microsoft.com/office/drawing/2014/main" id="{E92F2A17-0985-4749-BF4E-F977690AAB16}"/>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43" name="Line 75">
              <a:extLst>
                <a:ext uri="{FF2B5EF4-FFF2-40B4-BE49-F238E27FC236}">
                  <a16:creationId xmlns:a16="http://schemas.microsoft.com/office/drawing/2014/main" id="{8950434C-DC3E-49A3-A959-A6990CE88876}"/>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44" name="Line 76">
              <a:extLst>
                <a:ext uri="{FF2B5EF4-FFF2-40B4-BE49-F238E27FC236}">
                  <a16:creationId xmlns:a16="http://schemas.microsoft.com/office/drawing/2014/main" id="{0D182AB7-B898-4CA5-A239-CFAF07261B69}"/>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45" name="Arc 85">
              <a:extLst>
                <a:ext uri="{FF2B5EF4-FFF2-40B4-BE49-F238E27FC236}">
                  <a16:creationId xmlns:a16="http://schemas.microsoft.com/office/drawing/2014/main" id="{5F687B8B-AF73-44C0-86DE-5DED2370F1FE}"/>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46" name="Arc 87">
              <a:extLst>
                <a:ext uri="{FF2B5EF4-FFF2-40B4-BE49-F238E27FC236}">
                  <a16:creationId xmlns:a16="http://schemas.microsoft.com/office/drawing/2014/main" id="{500D753E-F3F7-4B45-9AD8-2815F960A28F}"/>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47" name="Line 88">
              <a:extLst>
                <a:ext uri="{FF2B5EF4-FFF2-40B4-BE49-F238E27FC236}">
                  <a16:creationId xmlns:a16="http://schemas.microsoft.com/office/drawing/2014/main" id="{7E10E02A-19B5-4229-93E7-E13D532B794E}"/>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7" name="Rectangle 96">
            <a:extLst>
              <a:ext uri="{FF2B5EF4-FFF2-40B4-BE49-F238E27FC236}">
                <a16:creationId xmlns:a16="http://schemas.microsoft.com/office/drawing/2014/main" id="{74E42854-93AE-40A4-B268-C03226175E41}"/>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29</xdr:col>
      <xdr:colOff>38100</xdr:colOff>
      <xdr:row>17</xdr:row>
      <xdr:rowOff>0</xdr:rowOff>
    </xdr:from>
    <xdr:to>
      <xdr:col>31</xdr:col>
      <xdr:colOff>85725</xdr:colOff>
      <xdr:row>55</xdr:row>
      <xdr:rowOff>66675</xdr:rowOff>
    </xdr:to>
    <xdr:grpSp>
      <xdr:nvGrpSpPr>
        <xdr:cNvPr id="199408" name="Group 106">
          <a:extLst>
            <a:ext uri="{FF2B5EF4-FFF2-40B4-BE49-F238E27FC236}">
              <a16:creationId xmlns:a16="http://schemas.microsoft.com/office/drawing/2014/main" id="{BDF65C49-F54D-471B-AE96-B157B6C1EEFE}"/>
            </a:ext>
          </a:extLst>
        </xdr:cNvPr>
        <xdr:cNvGrpSpPr>
          <a:grpSpLocks/>
        </xdr:cNvGrpSpPr>
      </xdr:nvGrpSpPr>
      <xdr:grpSpPr bwMode="auto">
        <a:xfrm>
          <a:off x="3352800" y="2105025"/>
          <a:ext cx="276225" cy="4772025"/>
          <a:chOff x="2337025" y="1966233"/>
          <a:chExt cx="269421" cy="4692500"/>
        </a:xfrm>
      </xdr:grpSpPr>
      <xdr:grpSp>
        <xdr:nvGrpSpPr>
          <xdr:cNvPr id="199528" name="Group 208">
            <a:extLst>
              <a:ext uri="{FF2B5EF4-FFF2-40B4-BE49-F238E27FC236}">
                <a16:creationId xmlns:a16="http://schemas.microsoft.com/office/drawing/2014/main" id="{E7C421B8-18C7-47B3-A94D-4D0FC3459474}"/>
              </a:ext>
            </a:extLst>
          </xdr:cNvPr>
          <xdr:cNvGrpSpPr>
            <a:grpSpLocks/>
          </xdr:cNvGrpSpPr>
        </xdr:nvGrpSpPr>
        <xdr:grpSpPr bwMode="auto">
          <a:xfrm>
            <a:off x="2337025" y="1966228"/>
            <a:ext cx="269421" cy="4692485"/>
            <a:chOff x="847727" y="1618965"/>
            <a:chExt cx="269422" cy="4774142"/>
          </a:xfrm>
        </xdr:grpSpPr>
        <xdr:sp macro="" textlink="">
          <xdr:nvSpPr>
            <xdr:cNvPr id="199530" name="Freeform 78">
              <a:extLst>
                <a:ext uri="{FF2B5EF4-FFF2-40B4-BE49-F238E27FC236}">
                  <a16:creationId xmlns:a16="http://schemas.microsoft.com/office/drawing/2014/main" id="{3971A37C-858A-447F-9576-825DAC68BD3E}"/>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31" name="Arc 84">
              <a:extLst>
                <a:ext uri="{FF2B5EF4-FFF2-40B4-BE49-F238E27FC236}">
                  <a16:creationId xmlns:a16="http://schemas.microsoft.com/office/drawing/2014/main" id="{CE3A35B7-6BC3-41AC-AEA9-FE16D2E5C980}"/>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32" name="Arc 86">
              <a:extLst>
                <a:ext uri="{FF2B5EF4-FFF2-40B4-BE49-F238E27FC236}">
                  <a16:creationId xmlns:a16="http://schemas.microsoft.com/office/drawing/2014/main" id="{4C16C976-878D-4363-87B3-0D944E4DD73B}"/>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33" name="Line 75">
              <a:extLst>
                <a:ext uri="{FF2B5EF4-FFF2-40B4-BE49-F238E27FC236}">
                  <a16:creationId xmlns:a16="http://schemas.microsoft.com/office/drawing/2014/main" id="{E65558A0-A921-4952-9DA1-7EFC390B6E99}"/>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34" name="Line 76">
              <a:extLst>
                <a:ext uri="{FF2B5EF4-FFF2-40B4-BE49-F238E27FC236}">
                  <a16:creationId xmlns:a16="http://schemas.microsoft.com/office/drawing/2014/main" id="{249CE2CC-29C0-4A9D-BAB8-46C2F0C73064}"/>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35" name="Arc 85">
              <a:extLst>
                <a:ext uri="{FF2B5EF4-FFF2-40B4-BE49-F238E27FC236}">
                  <a16:creationId xmlns:a16="http://schemas.microsoft.com/office/drawing/2014/main" id="{9E7B0A8A-2A53-4933-9DA1-C3A02D1DB497}"/>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36" name="Arc 87">
              <a:extLst>
                <a:ext uri="{FF2B5EF4-FFF2-40B4-BE49-F238E27FC236}">
                  <a16:creationId xmlns:a16="http://schemas.microsoft.com/office/drawing/2014/main" id="{29C7A77E-D673-4537-A12A-556FAA1C7335}"/>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537" name="Line 88">
              <a:extLst>
                <a:ext uri="{FF2B5EF4-FFF2-40B4-BE49-F238E27FC236}">
                  <a16:creationId xmlns:a16="http://schemas.microsoft.com/office/drawing/2014/main" id="{9F2EE695-B983-4AF4-9722-99D557C04958}"/>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08" name="Rectangle 107">
            <a:extLst>
              <a:ext uri="{FF2B5EF4-FFF2-40B4-BE49-F238E27FC236}">
                <a16:creationId xmlns:a16="http://schemas.microsoft.com/office/drawing/2014/main" id="{A7D1B181-4C86-445E-88DF-9EA005A1816A}"/>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69</xdr:col>
      <xdr:colOff>85725</xdr:colOff>
      <xdr:row>24</xdr:row>
      <xdr:rowOff>95250</xdr:rowOff>
    </xdr:from>
    <xdr:to>
      <xdr:col>72</xdr:col>
      <xdr:colOff>9525</xdr:colOff>
      <xdr:row>26</xdr:row>
      <xdr:rowOff>19050</xdr:rowOff>
    </xdr:to>
    <xdr:grpSp>
      <xdr:nvGrpSpPr>
        <xdr:cNvPr id="199409" name="Group 190">
          <a:extLst>
            <a:ext uri="{FF2B5EF4-FFF2-40B4-BE49-F238E27FC236}">
              <a16:creationId xmlns:a16="http://schemas.microsoft.com/office/drawing/2014/main" id="{1F515CA8-3BFD-4E4B-8B31-BFC65FC9FA8F}"/>
            </a:ext>
          </a:extLst>
        </xdr:cNvPr>
        <xdr:cNvGrpSpPr>
          <a:grpSpLocks/>
        </xdr:cNvGrpSpPr>
      </xdr:nvGrpSpPr>
      <xdr:grpSpPr bwMode="auto">
        <a:xfrm flipH="1">
          <a:off x="7972425" y="3067050"/>
          <a:ext cx="266700" cy="171450"/>
          <a:chOff x="619127" y="8365381"/>
          <a:chExt cx="333376" cy="207096"/>
        </a:xfrm>
      </xdr:grpSpPr>
      <xdr:grpSp>
        <xdr:nvGrpSpPr>
          <xdr:cNvPr id="199519" name="Group 161">
            <a:extLst>
              <a:ext uri="{FF2B5EF4-FFF2-40B4-BE49-F238E27FC236}">
                <a16:creationId xmlns:a16="http://schemas.microsoft.com/office/drawing/2014/main" id="{418CD4FB-745A-44A1-B8E0-705070514B3F}"/>
              </a:ext>
            </a:extLst>
          </xdr:cNvPr>
          <xdr:cNvGrpSpPr>
            <a:grpSpLocks/>
          </xdr:cNvGrpSpPr>
        </xdr:nvGrpSpPr>
        <xdr:grpSpPr bwMode="auto">
          <a:xfrm>
            <a:off x="619127" y="8365367"/>
            <a:ext cx="333375" cy="207095"/>
            <a:chOff x="433915" y="8948208"/>
            <a:chExt cx="1447802" cy="654050"/>
          </a:xfrm>
        </xdr:grpSpPr>
        <xdr:cxnSp macro="">
          <xdr:nvCxnSpPr>
            <xdr:cNvPr id="120" name="Straight Connector 119">
              <a:extLst>
                <a:ext uri="{FF2B5EF4-FFF2-40B4-BE49-F238E27FC236}">
                  <a16:creationId xmlns:a16="http://schemas.microsoft.com/office/drawing/2014/main" id="{8F29FA79-B1D3-4407-9B01-3B7D4E582DDD}"/>
                </a:ext>
              </a:extLst>
            </xdr:cNvPr>
            <xdr:cNvCxnSpPr/>
          </xdr:nvCxnSpPr>
          <xdr:spPr>
            <a:xfrm flipV="1">
              <a:off x="1209526" y="8948254"/>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99522" name="Group 160">
              <a:extLst>
                <a:ext uri="{FF2B5EF4-FFF2-40B4-BE49-F238E27FC236}">
                  <a16:creationId xmlns:a16="http://schemas.microsoft.com/office/drawing/2014/main" id="{2F6575EE-212C-40A0-8BD3-0608862B0E0B}"/>
                </a:ext>
              </a:extLst>
            </xdr:cNvPr>
            <xdr:cNvGrpSpPr>
              <a:grpSpLocks/>
            </xdr:cNvGrpSpPr>
          </xdr:nvGrpSpPr>
          <xdr:grpSpPr bwMode="auto">
            <a:xfrm>
              <a:off x="433915" y="8958792"/>
              <a:ext cx="1447802" cy="643466"/>
              <a:chOff x="433915" y="8958792"/>
              <a:chExt cx="1447802" cy="643466"/>
            </a:xfrm>
          </xdr:grpSpPr>
          <xdr:sp macro="" textlink="">
            <xdr:nvSpPr>
              <xdr:cNvPr id="122" name="Flowchart: Collate 121">
                <a:extLst>
                  <a:ext uri="{FF2B5EF4-FFF2-40B4-BE49-F238E27FC236}">
                    <a16:creationId xmlns:a16="http://schemas.microsoft.com/office/drawing/2014/main" id="{D1A46C7F-EB1C-4CC2-862B-F5384BB7C5A0}"/>
                  </a:ext>
                </a:extLst>
              </xdr:cNvPr>
              <xdr:cNvSpPr/>
            </xdr:nvSpPr>
            <xdr:spPr>
              <a:xfrm rot="5400000">
                <a:off x="1162002" y="8882587"/>
                <a:ext cx="508707" cy="930733"/>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123" name="Straight Connector 122">
                <a:extLst>
                  <a:ext uri="{FF2B5EF4-FFF2-40B4-BE49-F238E27FC236}">
                    <a16:creationId xmlns:a16="http://schemas.microsoft.com/office/drawing/2014/main" id="{46D3FB19-63D8-43D4-8E84-591F40B7B4E1}"/>
                  </a:ext>
                </a:extLst>
              </xdr:cNvPr>
              <xdr:cNvCxnSpPr>
                <a:stCxn id="122" idx="1"/>
              </xdr:cNvCxnSpPr>
            </xdr:nvCxnSpPr>
            <xdr:spPr>
              <a:xfrm flipH="1" flipV="1">
                <a:off x="1416356" y="8948255"/>
                <a:ext cx="0" cy="4360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a:extLst>
                  <a:ext uri="{FF2B5EF4-FFF2-40B4-BE49-F238E27FC236}">
                    <a16:creationId xmlns:a16="http://schemas.microsoft.com/office/drawing/2014/main" id="{C1C00CFF-4311-4EA7-9CF7-08FAFABA648D}"/>
                  </a:ext>
                </a:extLst>
              </xdr:cNvPr>
              <xdr:cNvCxnSpPr/>
            </xdr:nvCxnSpPr>
            <xdr:spPr>
              <a:xfrm flipV="1">
                <a:off x="537330" y="9202609"/>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 name="Straight Connector 124">
                <a:extLst>
                  <a:ext uri="{FF2B5EF4-FFF2-40B4-BE49-F238E27FC236}">
                    <a16:creationId xmlns:a16="http://schemas.microsoft.com/office/drawing/2014/main" id="{0364D13B-912A-42AD-9995-B62D3C4D30CD}"/>
                  </a:ext>
                </a:extLst>
              </xdr:cNvPr>
              <xdr:cNvCxnSpPr/>
            </xdr:nvCxnSpPr>
            <xdr:spPr>
              <a:xfrm flipV="1">
                <a:off x="537330" y="9529635"/>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6" name="Rectangle 125">
                <a:extLst>
                  <a:ext uri="{FF2B5EF4-FFF2-40B4-BE49-F238E27FC236}">
                    <a16:creationId xmlns:a16="http://schemas.microsoft.com/office/drawing/2014/main" id="{D0024758-96DA-4F59-9544-8E85C70B527A}"/>
                  </a:ext>
                </a:extLst>
              </xdr:cNvPr>
              <xdr:cNvSpPr/>
            </xdr:nvSpPr>
            <xdr:spPr>
              <a:xfrm>
                <a:off x="433915" y="9202609"/>
                <a:ext cx="155122" cy="2906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sp macro="" textlink="">
        <xdr:nvSpPr>
          <xdr:cNvPr id="119" name="Oval 118">
            <a:extLst>
              <a:ext uri="{FF2B5EF4-FFF2-40B4-BE49-F238E27FC236}">
                <a16:creationId xmlns:a16="http://schemas.microsoft.com/office/drawing/2014/main" id="{79438FCF-2314-43B0-99A1-E9B36608E9CD}"/>
              </a:ext>
            </a:extLst>
          </xdr:cNvPr>
          <xdr:cNvSpPr/>
        </xdr:nvSpPr>
        <xdr:spPr>
          <a:xfrm>
            <a:off x="809628" y="8468929"/>
            <a:ext cx="47625" cy="46021"/>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76</xdr:col>
      <xdr:colOff>85725</xdr:colOff>
      <xdr:row>24</xdr:row>
      <xdr:rowOff>104775</xdr:rowOff>
    </xdr:from>
    <xdr:to>
      <xdr:col>79</xdr:col>
      <xdr:colOff>9525</xdr:colOff>
      <xdr:row>26</xdr:row>
      <xdr:rowOff>28575</xdr:rowOff>
    </xdr:to>
    <xdr:grpSp>
      <xdr:nvGrpSpPr>
        <xdr:cNvPr id="199410" name="Group 200">
          <a:extLst>
            <a:ext uri="{FF2B5EF4-FFF2-40B4-BE49-F238E27FC236}">
              <a16:creationId xmlns:a16="http://schemas.microsoft.com/office/drawing/2014/main" id="{C67FDC1B-3EDB-4177-A768-A1E7E705011B}"/>
            </a:ext>
          </a:extLst>
        </xdr:cNvPr>
        <xdr:cNvGrpSpPr>
          <a:grpSpLocks/>
        </xdr:cNvGrpSpPr>
      </xdr:nvGrpSpPr>
      <xdr:grpSpPr bwMode="auto">
        <a:xfrm flipH="1">
          <a:off x="8772525" y="3076575"/>
          <a:ext cx="266700" cy="171450"/>
          <a:chOff x="619127" y="8365381"/>
          <a:chExt cx="333376" cy="207096"/>
        </a:xfrm>
      </xdr:grpSpPr>
      <xdr:grpSp>
        <xdr:nvGrpSpPr>
          <xdr:cNvPr id="199510" name="Group 161">
            <a:extLst>
              <a:ext uri="{FF2B5EF4-FFF2-40B4-BE49-F238E27FC236}">
                <a16:creationId xmlns:a16="http://schemas.microsoft.com/office/drawing/2014/main" id="{1F6844F2-8038-4928-9061-7DEAB17458F1}"/>
              </a:ext>
            </a:extLst>
          </xdr:cNvPr>
          <xdr:cNvGrpSpPr>
            <a:grpSpLocks/>
          </xdr:cNvGrpSpPr>
        </xdr:nvGrpSpPr>
        <xdr:grpSpPr bwMode="auto">
          <a:xfrm>
            <a:off x="619127" y="8365367"/>
            <a:ext cx="333375" cy="207095"/>
            <a:chOff x="433915" y="8948208"/>
            <a:chExt cx="1447802" cy="654050"/>
          </a:xfrm>
        </xdr:grpSpPr>
        <xdr:cxnSp macro="">
          <xdr:nvCxnSpPr>
            <xdr:cNvPr id="130" name="Straight Connector 129">
              <a:extLst>
                <a:ext uri="{FF2B5EF4-FFF2-40B4-BE49-F238E27FC236}">
                  <a16:creationId xmlns:a16="http://schemas.microsoft.com/office/drawing/2014/main" id="{F8644A45-E222-4595-94D6-09FB43B0410D}"/>
                </a:ext>
              </a:extLst>
            </xdr:cNvPr>
            <xdr:cNvCxnSpPr/>
          </xdr:nvCxnSpPr>
          <xdr:spPr>
            <a:xfrm flipV="1">
              <a:off x="1209526" y="8948254"/>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99513" name="Group 160">
              <a:extLst>
                <a:ext uri="{FF2B5EF4-FFF2-40B4-BE49-F238E27FC236}">
                  <a16:creationId xmlns:a16="http://schemas.microsoft.com/office/drawing/2014/main" id="{C6BEBC4C-65E2-4524-A2C4-367169D9B179}"/>
                </a:ext>
              </a:extLst>
            </xdr:cNvPr>
            <xdr:cNvGrpSpPr>
              <a:grpSpLocks/>
            </xdr:cNvGrpSpPr>
          </xdr:nvGrpSpPr>
          <xdr:grpSpPr bwMode="auto">
            <a:xfrm>
              <a:off x="433915" y="8958792"/>
              <a:ext cx="1447802" cy="643466"/>
              <a:chOff x="433915" y="8958792"/>
              <a:chExt cx="1447802" cy="643466"/>
            </a:xfrm>
          </xdr:grpSpPr>
          <xdr:sp macro="" textlink="">
            <xdr:nvSpPr>
              <xdr:cNvPr id="132" name="Flowchart: Collate 131">
                <a:extLst>
                  <a:ext uri="{FF2B5EF4-FFF2-40B4-BE49-F238E27FC236}">
                    <a16:creationId xmlns:a16="http://schemas.microsoft.com/office/drawing/2014/main" id="{C84C6882-3783-4F89-8066-32EFDE4ADAFB}"/>
                  </a:ext>
                </a:extLst>
              </xdr:cNvPr>
              <xdr:cNvSpPr/>
            </xdr:nvSpPr>
            <xdr:spPr>
              <a:xfrm rot="5400000">
                <a:off x="1162002" y="8882587"/>
                <a:ext cx="508707" cy="930733"/>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133" name="Straight Connector 132">
                <a:extLst>
                  <a:ext uri="{FF2B5EF4-FFF2-40B4-BE49-F238E27FC236}">
                    <a16:creationId xmlns:a16="http://schemas.microsoft.com/office/drawing/2014/main" id="{F43282A5-E3BF-4986-81D7-AB63FF86A0E2}"/>
                  </a:ext>
                </a:extLst>
              </xdr:cNvPr>
              <xdr:cNvCxnSpPr>
                <a:stCxn id="132" idx="1"/>
              </xdr:cNvCxnSpPr>
            </xdr:nvCxnSpPr>
            <xdr:spPr>
              <a:xfrm flipH="1" flipV="1">
                <a:off x="1416356" y="8948255"/>
                <a:ext cx="0" cy="4360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a:extLst>
                  <a:ext uri="{FF2B5EF4-FFF2-40B4-BE49-F238E27FC236}">
                    <a16:creationId xmlns:a16="http://schemas.microsoft.com/office/drawing/2014/main" id="{C1A1F5AE-5692-410A-AB17-C8D8CE7688C8}"/>
                  </a:ext>
                </a:extLst>
              </xdr:cNvPr>
              <xdr:cNvCxnSpPr/>
            </xdr:nvCxnSpPr>
            <xdr:spPr>
              <a:xfrm flipV="1">
                <a:off x="537330" y="9202609"/>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Straight Connector 134">
                <a:extLst>
                  <a:ext uri="{FF2B5EF4-FFF2-40B4-BE49-F238E27FC236}">
                    <a16:creationId xmlns:a16="http://schemas.microsoft.com/office/drawing/2014/main" id="{A2435430-5DD2-4538-A000-C239104E77AE}"/>
                  </a:ext>
                </a:extLst>
              </xdr:cNvPr>
              <xdr:cNvCxnSpPr/>
            </xdr:nvCxnSpPr>
            <xdr:spPr>
              <a:xfrm flipV="1">
                <a:off x="537330" y="9529635"/>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Rectangle 135">
                <a:extLst>
                  <a:ext uri="{FF2B5EF4-FFF2-40B4-BE49-F238E27FC236}">
                    <a16:creationId xmlns:a16="http://schemas.microsoft.com/office/drawing/2014/main" id="{5E0B58D1-5E24-4C53-825E-B70FAF9139F6}"/>
                  </a:ext>
                </a:extLst>
              </xdr:cNvPr>
              <xdr:cNvSpPr/>
            </xdr:nvSpPr>
            <xdr:spPr>
              <a:xfrm>
                <a:off x="433915" y="9202609"/>
                <a:ext cx="155122" cy="2906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sp macro="" textlink="">
        <xdr:nvSpPr>
          <xdr:cNvPr id="129" name="Oval 128">
            <a:extLst>
              <a:ext uri="{FF2B5EF4-FFF2-40B4-BE49-F238E27FC236}">
                <a16:creationId xmlns:a16="http://schemas.microsoft.com/office/drawing/2014/main" id="{D527F273-2B62-4FA3-971C-7FBDAED0CE58}"/>
              </a:ext>
            </a:extLst>
          </xdr:cNvPr>
          <xdr:cNvSpPr/>
        </xdr:nvSpPr>
        <xdr:spPr>
          <a:xfrm>
            <a:off x="809628" y="8468929"/>
            <a:ext cx="47625" cy="46021"/>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85</xdr:col>
      <xdr:colOff>85725</xdr:colOff>
      <xdr:row>24</xdr:row>
      <xdr:rowOff>95250</xdr:rowOff>
    </xdr:from>
    <xdr:to>
      <xdr:col>88</xdr:col>
      <xdr:colOff>9525</xdr:colOff>
      <xdr:row>26</xdr:row>
      <xdr:rowOff>19050</xdr:rowOff>
    </xdr:to>
    <xdr:grpSp>
      <xdr:nvGrpSpPr>
        <xdr:cNvPr id="199411" name="Group 210">
          <a:extLst>
            <a:ext uri="{FF2B5EF4-FFF2-40B4-BE49-F238E27FC236}">
              <a16:creationId xmlns:a16="http://schemas.microsoft.com/office/drawing/2014/main" id="{0D17B103-EA79-4E91-B908-8D6F33945013}"/>
            </a:ext>
          </a:extLst>
        </xdr:cNvPr>
        <xdr:cNvGrpSpPr>
          <a:grpSpLocks/>
        </xdr:cNvGrpSpPr>
      </xdr:nvGrpSpPr>
      <xdr:grpSpPr bwMode="auto">
        <a:xfrm flipH="1">
          <a:off x="9801225" y="3067050"/>
          <a:ext cx="266700" cy="171450"/>
          <a:chOff x="619127" y="8365381"/>
          <a:chExt cx="333376" cy="207096"/>
        </a:xfrm>
      </xdr:grpSpPr>
      <xdr:grpSp>
        <xdr:nvGrpSpPr>
          <xdr:cNvPr id="199501" name="Group 161">
            <a:extLst>
              <a:ext uri="{FF2B5EF4-FFF2-40B4-BE49-F238E27FC236}">
                <a16:creationId xmlns:a16="http://schemas.microsoft.com/office/drawing/2014/main" id="{1AB4E81D-72B7-45D0-BE4F-FE866FFA42C5}"/>
              </a:ext>
            </a:extLst>
          </xdr:cNvPr>
          <xdr:cNvGrpSpPr>
            <a:grpSpLocks/>
          </xdr:cNvGrpSpPr>
        </xdr:nvGrpSpPr>
        <xdr:grpSpPr bwMode="auto">
          <a:xfrm>
            <a:off x="619127" y="8365367"/>
            <a:ext cx="333375" cy="207095"/>
            <a:chOff x="433915" y="8948208"/>
            <a:chExt cx="1447802" cy="654050"/>
          </a:xfrm>
        </xdr:grpSpPr>
        <xdr:cxnSp macro="">
          <xdr:nvCxnSpPr>
            <xdr:cNvPr id="140" name="Straight Connector 139">
              <a:extLst>
                <a:ext uri="{FF2B5EF4-FFF2-40B4-BE49-F238E27FC236}">
                  <a16:creationId xmlns:a16="http://schemas.microsoft.com/office/drawing/2014/main" id="{5389BBF2-6F46-471C-BD19-1384757C9BA3}"/>
                </a:ext>
              </a:extLst>
            </xdr:cNvPr>
            <xdr:cNvCxnSpPr/>
          </xdr:nvCxnSpPr>
          <xdr:spPr>
            <a:xfrm flipV="1">
              <a:off x="1209526" y="8948254"/>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99504" name="Group 160">
              <a:extLst>
                <a:ext uri="{FF2B5EF4-FFF2-40B4-BE49-F238E27FC236}">
                  <a16:creationId xmlns:a16="http://schemas.microsoft.com/office/drawing/2014/main" id="{5EE37FC1-69A3-497A-9E0A-565DE907B34A}"/>
                </a:ext>
              </a:extLst>
            </xdr:cNvPr>
            <xdr:cNvGrpSpPr>
              <a:grpSpLocks/>
            </xdr:cNvGrpSpPr>
          </xdr:nvGrpSpPr>
          <xdr:grpSpPr bwMode="auto">
            <a:xfrm>
              <a:off x="433915" y="8958792"/>
              <a:ext cx="1447802" cy="643466"/>
              <a:chOff x="433915" y="8958792"/>
              <a:chExt cx="1447802" cy="643466"/>
            </a:xfrm>
          </xdr:grpSpPr>
          <xdr:sp macro="" textlink="">
            <xdr:nvSpPr>
              <xdr:cNvPr id="142" name="Flowchart: Collate 141">
                <a:extLst>
                  <a:ext uri="{FF2B5EF4-FFF2-40B4-BE49-F238E27FC236}">
                    <a16:creationId xmlns:a16="http://schemas.microsoft.com/office/drawing/2014/main" id="{3284ABEB-0D67-46FC-B1B6-53B96A94FEE4}"/>
                  </a:ext>
                </a:extLst>
              </xdr:cNvPr>
              <xdr:cNvSpPr/>
            </xdr:nvSpPr>
            <xdr:spPr>
              <a:xfrm rot="5400000">
                <a:off x="1162002" y="8882587"/>
                <a:ext cx="508707" cy="930733"/>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143" name="Straight Connector 142">
                <a:extLst>
                  <a:ext uri="{FF2B5EF4-FFF2-40B4-BE49-F238E27FC236}">
                    <a16:creationId xmlns:a16="http://schemas.microsoft.com/office/drawing/2014/main" id="{D02E3160-B7A2-40DC-B867-342C1E901BAF}"/>
                  </a:ext>
                </a:extLst>
              </xdr:cNvPr>
              <xdr:cNvCxnSpPr>
                <a:stCxn id="142" idx="1"/>
              </xdr:cNvCxnSpPr>
            </xdr:nvCxnSpPr>
            <xdr:spPr>
              <a:xfrm flipH="1" flipV="1">
                <a:off x="1416356" y="8948255"/>
                <a:ext cx="0" cy="4360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a:extLst>
                  <a:ext uri="{FF2B5EF4-FFF2-40B4-BE49-F238E27FC236}">
                    <a16:creationId xmlns:a16="http://schemas.microsoft.com/office/drawing/2014/main" id="{760D65B8-F0A5-4C5C-BD98-213A8699C231}"/>
                  </a:ext>
                </a:extLst>
              </xdr:cNvPr>
              <xdr:cNvCxnSpPr/>
            </xdr:nvCxnSpPr>
            <xdr:spPr>
              <a:xfrm flipV="1">
                <a:off x="537330" y="9202609"/>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 name="Straight Connector 144">
                <a:extLst>
                  <a:ext uri="{FF2B5EF4-FFF2-40B4-BE49-F238E27FC236}">
                    <a16:creationId xmlns:a16="http://schemas.microsoft.com/office/drawing/2014/main" id="{C1D8E04D-7C9E-4AF1-8205-C613B37D6D33}"/>
                  </a:ext>
                </a:extLst>
              </xdr:cNvPr>
              <xdr:cNvCxnSpPr/>
            </xdr:nvCxnSpPr>
            <xdr:spPr>
              <a:xfrm flipV="1">
                <a:off x="537330" y="9529635"/>
                <a:ext cx="4136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Rectangle 145">
                <a:extLst>
                  <a:ext uri="{FF2B5EF4-FFF2-40B4-BE49-F238E27FC236}">
                    <a16:creationId xmlns:a16="http://schemas.microsoft.com/office/drawing/2014/main" id="{B8C60C08-4FEE-458E-A6A3-EC4ED3EA58AB}"/>
                  </a:ext>
                </a:extLst>
              </xdr:cNvPr>
              <xdr:cNvSpPr/>
            </xdr:nvSpPr>
            <xdr:spPr>
              <a:xfrm>
                <a:off x="433915" y="9202609"/>
                <a:ext cx="155122" cy="2906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sp macro="" textlink="">
        <xdr:nvSpPr>
          <xdr:cNvPr id="139" name="Oval 138">
            <a:extLst>
              <a:ext uri="{FF2B5EF4-FFF2-40B4-BE49-F238E27FC236}">
                <a16:creationId xmlns:a16="http://schemas.microsoft.com/office/drawing/2014/main" id="{0C708114-EB3F-44A9-8AC1-D11E36EFA3C2}"/>
              </a:ext>
            </a:extLst>
          </xdr:cNvPr>
          <xdr:cNvSpPr/>
        </xdr:nvSpPr>
        <xdr:spPr>
          <a:xfrm>
            <a:off x="809628" y="8468929"/>
            <a:ext cx="47625" cy="46021"/>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67</xdr:col>
      <xdr:colOff>57150</xdr:colOff>
      <xdr:row>11</xdr:row>
      <xdr:rowOff>95250</xdr:rowOff>
    </xdr:from>
    <xdr:to>
      <xdr:col>67</xdr:col>
      <xdr:colOff>66675</xdr:colOff>
      <xdr:row>13</xdr:row>
      <xdr:rowOff>114300</xdr:rowOff>
    </xdr:to>
    <xdr:sp macro="" textlink="">
      <xdr:nvSpPr>
        <xdr:cNvPr id="199412" name="Line 23">
          <a:extLst>
            <a:ext uri="{FF2B5EF4-FFF2-40B4-BE49-F238E27FC236}">
              <a16:creationId xmlns:a16="http://schemas.microsoft.com/office/drawing/2014/main" id="{6BDB7F9E-EC26-4EF6-847F-79CA97527155}"/>
            </a:ext>
          </a:extLst>
        </xdr:cNvPr>
        <xdr:cNvSpPr>
          <a:spLocks noChangeShapeType="1"/>
        </xdr:cNvSpPr>
      </xdr:nvSpPr>
      <xdr:spPr bwMode="auto">
        <a:xfrm flipH="1" flipV="1">
          <a:off x="7715250" y="1457325"/>
          <a:ext cx="9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74295</xdr:colOff>
      <xdr:row>10</xdr:row>
      <xdr:rowOff>1</xdr:rowOff>
    </xdr:from>
    <xdr:to>
      <xdr:col>68</xdr:col>
      <xdr:colOff>38274</xdr:colOff>
      <xdr:row>11</xdr:row>
      <xdr:rowOff>78129</xdr:rowOff>
    </xdr:to>
    <xdr:sp macro="" textlink="">
      <xdr:nvSpPr>
        <xdr:cNvPr id="148" name="Oval 1">
          <a:extLst>
            <a:ext uri="{FF2B5EF4-FFF2-40B4-BE49-F238E27FC236}">
              <a16:creationId xmlns:a16="http://schemas.microsoft.com/office/drawing/2014/main" id="{25A688BF-CA0D-42F1-A4D0-00D5A741C1EF}"/>
            </a:ext>
          </a:extLst>
        </xdr:cNvPr>
        <xdr:cNvSpPr>
          <a:spLocks noChangeArrowheads="1"/>
        </xdr:cNvSpPr>
      </xdr:nvSpPr>
      <xdr:spPr bwMode="auto">
        <a:xfrm>
          <a:off x="7618095" y="1238251"/>
          <a:ext cx="192579" cy="201953"/>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I</a:t>
          </a:r>
        </a:p>
      </xdr:txBody>
    </xdr:sp>
    <xdr:clientData/>
  </xdr:twoCellAnchor>
  <xdr:twoCellAnchor>
    <xdr:from>
      <xdr:col>77</xdr:col>
      <xdr:colOff>76200</xdr:colOff>
      <xdr:row>13</xdr:row>
      <xdr:rowOff>9525</xdr:rowOff>
    </xdr:from>
    <xdr:to>
      <xdr:col>79</xdr:col>
      <xdr:colOff>57150</xdr:colOff>
      <xdr:row>15</xdr:row>
      <xdr:rowOff>114300</xdr:rowOff>
    </xdr:to>
    <xdr:sp macro="" textlink="">
      <xdr:nvSpPr>
        <xdr:cNvPr id="199414" name="Line 23">
          <a:extLst>
            <a:ext uri="{FF2B5EF4-FFF2-40B4-BE49-F238E27FC236}">
              <a16:creationId xmlns:a16="http://schemas.microsoft.com/office/drawing/2014/main" id="{93899431-1E00-4488-BBFD-C6D19F513871}"/>
            </a:ext>
          </a:extLst>
        </xdr:cNvPr>
        <xdr:cNvSpPr>
          <a:spLocks noChangeShapeType="1"/>
        </xdr:cNvSpPr>
      </xdr:nvSpPr>
      <xdr:spPr bwMode="auto">
        <a:xfrm flipV="1">
          <a:off x="8877300" y="1619250"/>
          <a:ext cx="20955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26670</xdr:colOff>
      <xdr:row>11</xdr:row>
      <xdr:rowOff>57150</xdr:rowOff>
    </xdr:from>
    <xdr:to>
      <xdr:col>81</xdr:col>
      <xdr:colOff>136</xdr:colOff>
      <xdr:row>13</xdr:row>
      <xdr:rowOff>36243</xdr:rowOff>
    </xdr:to>
    <xdr:sp macro="" textlink="">
      <xdr:nvSpPr>
        <xdr:cNvPr id="150" name="Oval 1">
          <a:extLst>
            <a:ext uri="{FF2B5EF4-FFF2-40B4-BE49-F238E27FC236}">
              <a16:creationId xmlns:a16="http://schemas.microsoft.com/office/drawing/2014/main" id="{4C95A9E2-2583-4455-8F18-AD1716E6BCAB}"/>
            </a:ext>
          </a:extLst>
        </xdr:cNvPr>
        <xdr:cNvSpPr>
          <a:spLocks noChangeArrowheads="1"/>
        </xdr:cNvSpPr>
      </xdr:nvSpPr>
      <xdr:spPr bwMode="auto">
        <a:xfrm>
          <a:off x="9056370" y="1428750"/>
          <a:ext cx="192460" cy="217261"/>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G</a:t>
          </a: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93</xdr:col>
      <xdr:colOff>74295</xdr:colOff>
      <xdr:row>50</xdr:row>
      <xdr:rowOff>110490</xdr:rowOff>
    </xdr:from>
    <xdr:to>
      <xdr:col>95</xdr:col>
      <xdr:colOff>66887</xdr:colOff>
      <xdr:row>52</xdr:row>
      <xdr:rowOff>91646</xdr:rowOff>
    </xdr:to>
    <xdr:sp macro="" textlink="">
      <xdr:nvSpPr>
        <xdr:cNvPr id="151" name="Oval 18">
          <a:extLst>
            <a:ext uri="{FF2B5EF4-FFF2-40B4-BE49-F238E27FC236}">
              <a16:creationId xmlns:a16="http://schemas.microsoft.com/office/drawing/2014/main" id="{340E954F-5110-4C7D-B61C-7E32994A99CB}"/>
            </a:ext>
          </a:extLst>
        </xdr:cNvPr>
        <xdr:cNvSpPr>
          <a:spLocks noChangeArrowheads="1"/>
        </xdr:cNvSpPr>
      </xdr:nvSpPr>
      <xdr:spPr bwMode="auto">
        <a:xfrm>
          <a:off x="10704195" y="6286500"/>
          <a:ext cx="221192" cy="246001"/>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F</a:t>
          </a:r>
        </a:p>
      </xdr:txBody>
    </xdr:sp>
    <xdr:clientData/>
  </xdr:twoCellAnchor>
  <xdr:twoCellAnchor>
    <xdr:from>
      <xdr:col>88</xdr:col>
      <xdr:colOff>114300</xdr:colOff>
      <xdr:row>47</xdr:row>
      <xdr:rowOff>104775</xdr:rowOff>
    </xdr:from>
    <xdr:to>
      <xdr:col>93</xdr:col>
      <xdr:colOff>66675</xdr:colOff>
      <xdr:row>51</xdr:row>
      <xdr:rowOff>28575</xdr:rowOff>
    </xdr:to>
    <xdr:sp macro="" textlink="">
      <xdr:nvSpPr>
        <xdr:cNvPr id="199417" name="Line 23">
          <a:extLst>
            <a:ext uri="{FF2B5EF4-FFF2-40B4-BE49-F238E27FC236}">
              <a16:creationId xmlns:a16="http://schemas.microsoft.com/office/drawing/2014/main" id="{982B17B0-DDE6-42A2-9EE1-09293638E434}"/>
            </a:ext>
          </a:extLst>
        </xdr:cNvPr>
        <xdr:cNvSpPr>
          <a:spLocks noChangeShapeType="1"/>
        </xdr:cNvSpPr>
      </xdr:nvSpPr>
      <xdr:spPr bwMode="auto">
        <a:xfrm>
          <a:off x="10172700" y="5924550"/>
          <a:ext cx="5238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14</xdr:row>
      <xdr:rowOff>114300</xdr:rowOff>
    </xdr:from>
    <xdr:to>
      <xdr:col>83</xdr:col>
      <xdr:colOff>76200</xdr:colOff>
      <xdr:row>18</xdr:row>
      <xdr:rowOff>57150</xdr:rowOff>
    </xdr:to>
    <xdr:sp macro="" textlink="">
      <xdr:nvSpPr>
        <xdr:cNvPr id="199418" name="Freeform 15">
          <a:extLst>
            <a:ext uri="{FF2B5EF4-FFF2-40B4-BE49-F238E27FC236}">
              <a16:creationId xmlns:a16="http://schemas.microsoft.com/office/drawing/2014/main" id="{8A5B073A-A871-4C7B-BD07-9E766265E8FA}"/>
            </a:ext>
          </a:extLst>
        </xdr:cNvPr>
        <xdr:cNvSpPr>
          <a:spLocks/>
        </xdr:cNvSpPr>
      </xdr:nvSpPr>
      <xdr:spPr bwMode="auto">
        <a:xfrm>
          <a:off x="9486900" y="1847850"/>
          <a:ext cx="76200" cy="438150"/>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85725</xdr:colOff>
      <xdr:row>15</xdr:row>
      <xdr:rowOff>114300</xdr:rowOff>
    </xdr:from>
    <xdr:to>
      <xdr:col>83</xdr:col>
      <xdr:colOff>0</xdr:colOff>
      <xdr:row>15</xdr:row>
      <xdr:rowOff>114300</xdr:rowOff>
    </xdr:to>
    <xdr:sp macro="" textlink="">
      <xdr:nvSpPr>
        <xdr:cNvPr id="199419" name="Line 23">
          <a:extLst>
            <a:ext uri="{FF2B5EF4-FFF2-40B4-BE49-F238E27FC236}">
              <a16:creationId xmlns:a16="http://schemas.microsoft.com/office/drawing/2014/main" id="{8C2CE7EA-D3D5-4CB9-B1AD-CDF52CC49962}"/>
            </a:ext>
          </a:extLst>
        </xdr:cNvPr>
        <xdr:cNvSpPr>
          <a:spLocks noChangeShapeType="1"/>
        </xdr:cNvSpPr>
      </xdr:nvSpPr>
      <xdr:spPr bwMode="auto">
        <a:xfrm>
          <a:off x="7858125" y="1971675"/>
          <a:ext cx="1628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62</xdr:row>
      <xdr:rowOff>1904</xdr:rowOff>
    </xdr:from>
    <xdr:to>
      <xdr:col>52</xdr:col>
      <xdr:colOff>112401</xdr:colOff>
      <xdr:row>67</xdr:row>
      <xdr:rowOff>28574</xdr:rowOff>
    </xdr:to>
    <xdr:sp macro="" textlink="">
      <xdr:nvSpPr>
        <xdr:cNvPr id="188" name="TextBox 187">
          <a:extLst>
            <a:ext uri="{FF2B5EF4-FFF2-40B4-BE49-F238E27FC236}">
              <a16:creationId xmlns:a16="http://schemas.microsoft.com/office/drawing/2014/main" id="{CD872F78-1D84-4A09-88ED-FF1BD2518A48}"/>
            </a:ext>
          </a:extLst>
        </xdr:cNvPr>
        <xdr:cNvSpPr txBox="1"/>
      </xdr:nvSpPr>
      <xdr:spPr>
        <a:xfrm>
          <a:off x="238125" y="7679054"/>
          <a:ext cx="5817876" cy="64579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Remarque : Dans le cas d'un manifold, les conduites individuelles sont collectées vers un point central où elles sont raccordées sur le manifold. Dans le cas d'une conduite de collecte, les raccordements des filtres d'extraction et/ou des drains individuels se font se font directement sur la conduite de collecte. Un</a:t>
          </a:r>
          <a:r>
            <a:rPr lang="en-US" sz="800" baseline="0">
              <a:solidFill>
                <a:schemeClr val="dk1"/>
              </a:solidFill>
              <a:latin typeface="Trebuchet MS" panose="020B0603020202020204" pitchFamily="34" charset="0"/>
              <a:ea typeface="+mn-ea"/>
              <a:cs typeface="Arial" pitchFamily="34" charset="0"/>
            </a:rPr>
            <a:t> manifold est recommandé si des mesures sur les différentes conduites individuelles sont prévues. </a:t>
          </a:r>
          <a:r>
            <a:rPr lang="en-US" sz="800" baseline="0">
              <a:latin typeface="Trebuchet MS" panose="020B0603020202020204" pitchFamily="34" charset="0"/>
              <a:cs typeface="Arial" pitchFamily="34" charset="0"/>
            </a:rPr>
            <a:t> </a:t>
          </a:r>
        </a:p>
      </xdr:txBody>
    </xdr:sp>
    <xdr:clientData/>
  </xdr:twoCellAnchor>
  <xdr:twoCellAnchor>
    <xdr:from>
      <xdr:col>13</xdr:col>
      <xdr:colOff>104775</xdr:colOff>
      <xdr:row>21</xdr:row>
      <xdr:rowOff>9525</xdr:rowOff>
    </xdr:from>
    <xdr:to>
      <xdr:col>16</xdr:col>
      <xdr:colOff>9525</xdr:colOff>
      <xdr:row>22</xdr:row>
      <xdr:rowOff>95250</xdr:rowOff>
    </xdr:to>
    <xdr:grpSp>
      <xdr:nvGrpSpPr>
        <xdr:cNvPr id="245" name="Group 244">
          <a:extLst>
            <a:ext uri="{FF2B5EF4-FFF2-40B4-BE49-F238E27FC236}">
              <a16:creationId xmlns:a16="http://schemas.microsoft.com/office/drawing/2014/main" id="{72A6C4E4-BF84-4478-9D9F-0E087108A17E}"/>
            </a:ext>
          </a:extLst>
        </xdr:cNvPr>
        <xdr:cNvGrpSpPr/>
      </xdr:nvGrpSpPr>
      <xdr:grpSpPr>
        <a:xfrm>
          <a:off x="1590675" y="2609850"/>
          <a:ext cx="247650" cy="209550"/>
          <a:chOff x="9105900" y="10525124"/>
          <a:chExt cx="1935421" cy="1647267"/>
        </a:xfrm>
      </xdr:grpSpPr>
      <xdr:sp macro="" textlink="">
        <xdr:nvSpPr>
          <xdr:cNvPr id="246" name="Rectangle 245">
            <a:extLst>
              <a:ext uri="{FF2B5EF4-FFF2-40B4-BE49-F238E27FC236}">
                <a16:creationId xmlns:a16="http://schemas.microsoft.com/office/drawing/2014/main" id="{92965139-6E86-41B9-9536-701ACD4816D8}"/>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47" name="Group 246">
            <a:extLst>
              <a:ext uri="{FF2B5EF4-FFF2-40B4-BE49-F238E27FC236}">
                <a16:creationId xmlns:a16="http://schemas.microsoft.com/office/drawing/2014/main" id="{3FBCB325-6AC5-46D2-85EA-528BFC886763}"/>
              </a:ext>
            </a:extLst>
          </xdr:cNvPr>
          <xdr:cNvGrpSpPr/>
        </xdr:nvGrpSpPr>
        <xdr:grpSpPr>
          <a:xfrm>
            <a:off x="9458325" y="10553724"/>
            <a:ext cx="1582996" cy="1618667"/>
            <a:chOff x="9672631" y="10572773"/>
            <a:chExt cx="1862144" cy="1618667"/>
          </a:xfrm>
        </xdr:grpSpPr>
        <xdr:grpSp>
          <xdr:nvGrpSpPr>
            <xdr:cNvPr id="248" name="Group 160">
              <a:extLst>
                <a:ext uri="{FF2B5EF4-FFF2-40B4-BE49-F238E27FC236}">
                  <a16:creationId xmlns:a16="http://schemas.microsoft.com/office/drawing/2014/main" id="{85478A31-AE2D-4B9F-8664-8136D715FAFC}"/>
                </a:ext>
              </a:extLst>
            </xdr:cNvPr>
            <xdr:cNvGrpSpPr>
              <a:grpSpLocks/>
            </xdr:cNvGrpSpPr>
          </xdr:nvGrpSpPr>
          <xdr:grpSpPr bwMode="auto">
            <a:xfrm rot="5400000">
              <a:off x="9366667" y="10497738"/>
              <a:ext cx="1618667" cy="1730640"/>
              <a:chOff x="967311" y="8951113"/>
              <a:chExt cx="914400" cy="651143"/>
            </a:xfrm>
          </xdr:grpSpPr>
          <xdr:sp macro="" textlink="">
            <xdr:nvSpPr>
              <xdr:cNvPr id="252" name="Flowchart: Collate 251">
                <a:extLst>
                  <a:ext uri="{FF2B5EF4-FFF2-40B4-BE49-F238E27FC236}">
                    <a16:creationId xmlns:a16="http://schemas.microsoft.com/office/drawing/2014/main" id="{A552D637-A9DD-4329-87FD-25CB8A1E7496}"/>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53" name="Straight Connector 252">
                <a:extLst>
                  <a:ext uri="{FF2B5EF4-FFF2-40B4-BE49-F238E27FC236}">
                    <a16:creationId xmlns:a16="http://schemas.microsoft.com/office/drawing/2014/main" id="{EFA48E36-0F54-482E-BC12-F3F8A34487C0}"/>
                  </a:ext>
                </a:extLst>
              </xdr:cNvPr>
              <xdr:cNvCxnSpPr>
                <a:stCxn id="252"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49" name="Group 739">
              <a:extLst>
                <a:ext uri="{FF2B5EF4-FFF2-40B4-BE49-F238E27FC236}">
                  <a16:creationId xmlns:a16="http://schemas.microsoft.com/office/drawing/2014/main" id="{E39BD280-8C39-4BB2-94B5-BB8750CB6464}"/>
                </a:ext>
              </a:extLst>
            </xdr:cNvPr>
            <xdr:cNvGrpSpPr>
              <a:grpSpLocks/>
            </xdr:cNvGrpSpPr>
          </xdr:nvGrpSpPr>
          <xdr:grpSpPr bwMode="auto">
            <a:xfrm rot="5400000">
              <a:off x="9931465" y="10675315"/>
              <a:ext cx="809344" cy="1375501"/>
              <a:chOff x="4407561" y="8451137"/>
              <a:chExt cx="84219" cy="134638"/>
            </a:xfrm>
          </xdr:grpSpPr>
          <xdr:cxnSp macro="">
            <xdr:nvCxnSpPr>
              <xdr:cNvPr id="250" name="Straight Connector 249">
                <a:extLst>
                  <a:ext uri="{FF2B5EF4-FFF2-40B4-BE49-F238E27FC236}">
                    <a16:creationId xmlns:a16="http://schemas.microsoft.com/office/drawing/2014/main" id="{06828D94-3977-4E0B-8920-885D272F0A83}"/>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1" name="Oval 250">
                <a:extLst>
                  <a:ext uri="{FF2B5EF4-FFF2-40B4-BE49-F238E27FC236}">
                    <a16:creationId xmlns:a16="http://schemas.microsoft.com/office/drawing/2014/main" id="{C46FEBCF-6D4E-49D9-BFEF-44924B55B60B}"/>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20</xdr:col>
      <xdr:colOff>104775</xdr:colOff>
      <xdr:row>21</xdr:row>
      <xdr:rowOff>9525</xdr:rowOff>
    </xdr:from>
    <xdr:to>
      <xdr:col>23</xdr:col>
      <xdr:colOff>9525</xdr:colOff>
      <xdr:row>22</xdr:row>
      <xdr:rowOff>95250</xdr:rowOff>
    </xdr:to>
    <xdr:grpSp>
      <xdr:nvGrpSpPr>
        <xdr:cNvPr id="254" name="Group 253">
          <a:extLst>
            <a:ext uri="{FF2B5EF4-FFF2-40B4-BE49-F238E27FC236}">
              <a16:creationId xmlns:a16="http://schemas.microsoft.com/office/drawing/2014/main" id="{86D29A77-C379-40F9-8E11-D006EC8095F0}"/>
            </a:ext>
          </a:extLst>
        </xdr:cNvPr>
        <xdr:cNvGrpSpPr/>
      </xdr:nvGrpSpPr>
      <xdr:grpSpPr>
        <a:xfrm>
          <a:off x="2390775" y="2609850"/>
          <a:ext cx="247650" cy="209550"/>
          <a:chOff x="9105900" y="10525124"/>
          <a:chExt cx="1935421" cy="1647267"/>
        </a:xfrm>
      </xdr:grpSpPr>
      <xdr:sp macro="" textlink="">
        <xdr:nvSpPr>
          <xdr:cNvPr id="255" name="Rectangle 254">
            <a:extLst>
              <a:ext uri="{FF2B5EF4-FFF2-40B4-BE49-F238E27FC236}">
                <a16:creationId xmlns:a16="http://schemas.microsoft.com/office/drawing/2014/main" id="{C948D91F-3464-4F71-9BBB-B5FD2B395EE2}"/>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56" name="Group 255">
            <a:extLst>
              <a:ext uri="{FF2B5EF4-FFF2-40B4-BE49-F238E27FC236}">
                <a16:creationId xmlns:a16="http://schemas.microsoft.com/office/drawing/2014/main" id="{74BF9FB7-65F0-4BA0-96A0-C6A7B76EF521}"/>
              </a:ext>
            </a:extLst>
          </xdr:cNvPr>
          <xdr:cNvGrpSpPr/>
        </xdr:nvGrpSpPr>
        <xdr:grpSpPr>
          <a:xfrm>
            <a:off x="9458325" y="10553724"/>
            <a:ext cx="1582996" cy="1618667"/>
            <a:chOff x="9672631" y="10572773"/>
            <a:chExt cx="1862144" cy="1618667"/>
          </a:xfrm>
        </xdr:grpSpPr>
        <xdr:grpSp>
          <xdr:nvGrpSpPr>
            <xdr:cNvPr id="257" name="Group 160">
              <a:extLst>
                <a:ext uri="{FF2B5EF4-FFF2-40B4-BE49-F238E27FC236}">
                  <a16:creationId xmlns:a16="http://schemas.microsoft.com/office/drawing/2014/main" id="{BF039EF1-EA8E-469D-ACBD-32A9BFC29213}"/>
                </a:ext>
              </a:extLst>
            </xdr:cNvPr>
            <xdr:cNvGrpSpPr>
              <a:grpSpLocks/>
            </xdr:cNvGrpSpPr>
          </xdr:nvGrpSpPr>
          <xdr:grpSpPr bwMode="auto">
            <a:xfrm rot="5400000">
              <a:off x="9366667" y="10497738"/>
              <a:ext cx="1618667" cy="1730640"/>
              <a:chOff x="967311" y="8951113"/>
              <a:chExt cx="914400" cy="651143"/>
            </a:xfrm>
          </xdr:grpSpPr>
          <xdr:sp macro="" textlink="">
            <xdr:nvSpPr>
              <xdr:cNvPr id="261" name="Flowchart: Collate 260">
                <a:extLst>
                  <a:ext uri="{FF2B5EF4-FFF2-40B4-BE49-F238E27FC236}">
                    <a16:creationId xmlns:a16="http://schemas.microsoft.com/office/drawing/2014/main" id="{494DE40E-27C7-40EE-BB3A-D3D6F4487484}"/>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62" name="Straight Connector 261">
                <a:extLst>
                  <a:ext uri="{FF2B5EF4-FFF2-40B4-BE49-F238E27FC236}">
                    <a16:creationId xmlns:a16="http://schemas.microsoft.com/office/drawing/2014/main" id="{B1C8EAA8-E787-4F0E-B44C-03092CFBAA44}"/>
                  </a:ext>
                </a:extLst>
              </xdr:cNvPr>
              <xdr:cNvCxnSpPr>
                <a:stCxn id="261"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58" name="Group 739">
              <a:extLst>
                <a:ext uri="{FF2B5EF4-FFF2-40B4-BE49-F238E27FC236}">
                  <a16:creationId xmlns:a16="http://schemas.microsoft.com/office/drawing/2014/main" id="{915BFAB4-D9E2-47BB-8B72-C97C2E5BBA6C}"/>
                </a:ext>
              </a:extLst>
            </xdr:cNvPr>
            <xdr:cNvGrpSpPr>
              <a:grpSpLocks/>
            </xdr:cNvGrpSpPr>
          </xdr:nvGrpSpPr>
          <xdr:grpSpPr bwMode="auto">
            <a:xfrm rot="5400000">
              <a:off x="9931465" y="10675315"/>
              <a:ext cx="809344" cy="1375501"/>
              <a:chOff x="4407561" y="8451137"/>
              <a:chExt cx="84219" cy="134638"/>
            </a:xfrm>
          </xdr:grpSpPr>
          <xdr:cxnSp macro="">
            <xdr:nvCxnSpPr>
              <xdr:cNvPr id="259" name="Straight Connector 258">
                <a:extLst>
                  <a:ext uri="{FF2B5EF4-FFF2-40B4-BE49-F238E27FC236}">
                    <a16:creationId xmlns:a16="http://schemas.microsoft.com/office/drawing/2014/main" id="{73B1F809-2653-4651-88D0-14D67705D356}"/>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0" name="Oval 259">
                <a:extLst>
                  <a:ext uri="{FF2B5EF4-FFF2-40B4-BE49-F238E27FC236}">
                    <a16:creationId xmlns:a16="http://schemas.microsoft.com/office/drawing/2014/main" id="{D4281274-4FB6-4D93-A47E-75D5F6EEC1E9}"/>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29</xdr:col>
      <xdr:colOff>104775</xdr:colOff>
      <xdr:row>21</xdr:row>
      <xdr:rowOff>9525</xdr:rowOff>
    </xdr:from>
    <xdr:to>
      <xdr:col>32</xdr:col>
      <xdr:colOff>9525</xdr:colOff>
      <xdr:row>22</xdr:row>
      <xdr:rowOff>95250</xdr:rowOff>
    </xdr:to>
    <xdr:grpSp>
      <xdr:nvGrpSpPr>
        <xdr:cNvPr id="263" name="Group 262">
          <a:extLst>
            <a:ext uri="{FF2B5EF4-FFF2-40B4-BE49-F238E27FC236}">
              <a16:creationId xmlns:a16="http://schemas.microsoft.com/office/drawing/2014/main" id="{31B8E709-17FD-41CD-9358-4BA5838C0525}"/>
            </a:ext>
          </a:extLst>
        </xdr:cNvPr>
        <xdr:cNvGrpSpPr/>
      </xdr:nvGrpSpPr>
      <xdr:grpSpPr>
        <a:xfrm>
          <a:off x="3419475" y="2609850"/>
          <a:ext cx="247650" cy="209550"/>
          <a:chOff x="9105900" y="10525124"/>
          <a:chExt cx="1935421" cy="1647267"/>
        </a:xfrm>
      </xdr:grpSpPr>
      <xdr:sp macro="" textlink="">
        <xdr:nvSpPr>
          <xdr:cNvPr id="264" name="Rectangle 263">
            <a:extLst>
              <a:ext uri="{FF2B5EF4-FFF2-40B4-BE49-F238E27FC236}">
                <a16:creationId xmlns:a16="http://schemas.microsoft.com/office/drawing/2014/main" id="{2FB399FF-15B3-4BC9-B8B7-FF19EA6C55FA}"/>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65" name="Group 264">
            <a:extLst>
              <a:ext uri="{FF2B5EF4-FFF2-40B4-BE49-F238E27FC236}">
                <a16:creationId xmlns:a16="http://schemas.microsoft.com/office/drawing/2014/main" id="{227F2FE8-ACC3-4C25-A187-4286F68E5CC5}"/>
              </a:ext>
            </a:extLst>
          </xdr:cNvPr>
          <xdr:cNvGrpSpPr/>
        </xdr:nvGrpSpPr>
        <xdr:grpSpPr>
          <a:xfrm>
            <a:off x="9458325" y="10553724"/>
            <a:ext cx="1582996" cy="1618667"/>
            <a:chOff x="9672631" y="10572773"/>
            <a:chExt cx="1862144" cy="1618667"/>
          </a:xfrm>
        </xdr:grpSpPr>
        <xdr:grpSp>
          <xdr:nvGrpSpPr>
            <xdr:cNvPr id="266" name="Group 160">
              <a:extLst>
                <a:ext uri="{FF2B5EF4-FFF2-40B4-BE49-F238E27FC236}">
                  <a16:creationId xmlns:a16="http://schemas.microsoft.com/office/drawing/2014/main" id="{F0C9CB7D-9B1B-47BA-8B1A-8C6DC5EA03FD}"/>
                </a:ext>
              </a:extLst>
            </xdr:cNvPr>
            <xdr:cNvGrpSpPr>
              <a:grpSpLocks/>
            </xdr:cNvGrpSpPr>
          </xdr:nvGrpSpPr>
          <xdr:grpSpPr bwMode="auto">
            <a:xfrm rot="5400000">
              <a:off x="9366667" y="10497738"/>
              <a:ext cx="1618667" cy="1730640"/>
              <a:chOff x="967311" y="8951113"/>
              <a:chExt cx="914400" cy="651143"/>
            </a:xfrm>
          </xdr:grpSpPr>
          <xdr:sp macro="" textlink="">
            <xdr:nvSpPr>
              <xdr:cNvPr id="270" name="Flowchart: Collate 269">
                <a:extLst>
                  <a:ext uri="{FF2B5EF4-FFF2-40B4-BE49-F238E27FC236}">
                    <a16:creationId xmlns:a16="http://schemas.microsoft.com/office/drawing/2014/main" id="{619E2B43-287C-4857-95FE-C7C30C763A1E}"/>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71" name="Straight Connector 270">
                <a:extLst>
                  <a:ext uri="{FF2B5EF4-FFF2-40B4-BE49-F238E27FC236}">
                    <a16:creationId xmlns:a16="http://schemas.microsoft.com/office/drawing/2014/main" id="{F19974D4-604F-420C-8858-7BAB1C697884}"/>
                  </a:ext>
                </a:extLst>
              </xdr:cNvPr>
              <xdr:cNvCxnSpPr>
                <a:stCxn id="270"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67" name="Group 739">
              <a:extLst>
                <a:ext uri="{FF2B5EF4-FFF2-40B4-BE49-F238E27FC236}">
                  <a16:creationId xmlns:a16="http://schemas.microsoft.com/office/drawing/2014/main" id="{D2C1B2CD-503F-4CC6-9F49-A735DB17711F}"/>
                </a:ext>
              </a:extLst>
            </xdr:cNvPr>
            <xdr:cNvGrpSpPr>
              <a:grpSpLocks/>
            </xdr:cNvGrpSpPr>
          </xdr:nvGrpSpPr>
          <xdr:grpSpPr bwMode="auto">
            <a:xfrm rot="5400000">
              <a:off x="9931465" y="10675315"/>
              <a:ext cx="809344" cy="1375501"/>
              <a:chOff x="4407561" y="8451137"/>
              <a:chExt cx="84219" cy="134638"/>
            </a:xfrm>
          </xdr:grpSpPr>
          <xdr:cxnSp macro="">
            <xdr:nvCxnSpPr>
              <xdr:cNvPr id="268" name="Straight Connector 267">
                <a:extLst>
                  <a:ext uri="{FF2B5EF4-FFF2-40B4-BE49-F238E27FC236}">
                    <a16:creationId xmlns:a16="http://schemas.microsoft.com/office/drawing/2014/main" id="{E8184048-99D2-4F69-B3D3-4B2F6B490403}"/>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9" name="Oval 268">
                <a:extLst>
                  <a:ext uri="{FF2B5EF4-FFF2-40B4-BE49-F238E27FC236}">
                    <a16:creationId xmlns:a16="http://schemas.microsoft.com/office/drawing/2014/main" id="{4562085F-2A10-4B28-858D-42D1CC2B8A37}"/>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xdr:col>
      <xdr:colOff>76200</xdr:colOff>
      <xdr:row>21</xdr:row>
      <xdr:rowOff>9525</xdr:rowOff>
    </xdr:from>
    <xdr:to>
      <xdr:col>8</xdr:col>
      <xdr:colOff>82366</xdr:colOff>
      <xdr:row>25</xdr:row>
      <xdr:rowOff>76200</xdr:rowOff>
    </xdr:to>
    <xdr:grpSp>
      <xdr:nvGrpSpPr>
        <xdr:cNvPr id="272" name="Group 309">
          <a:extLst>
            <a:ext uri="{FF2B5EF4-FFF2-40B4-BE49-F238E27FC236}">
              <a16:creationId xmlns:a16="http://schemas.microsoft.com/office/drawing/2014/main" id="{C05186E4-6F44-4558-B12C-4F25BC612FB5}"/>
            </a:ext>
          </a:extLst>
        </xdr:cNvPr>
        <xdr:cNvGrpSpPr>
          <a:grpSpLocks/>
        </xdr:cNvGrpSpPr>
      </xdr:nvGrpSpPr>
      <xdr:grpSpPr bwMode="auto">
        <a:xfrm>
          <a:off x="304800" y="2609850"/>
          <a:ext cx="691966" cy="561975"/>
          <a:chOff x="2867025" y="7705725"/>
          <a:chExt cx="681965" cy="609600"/>
        </a:xfrm>
      </xdr:grpSpPr>
      <xdr:grpSp>
        <xdr:nvGrpSpPr>
          <xdr:cNvPr id="273" name="Group 750">
            <a:extLst>
              <a:ext uri="{FF2B5EF4-FFF2-40B4-BE49-F238E27FC236}">
                <a16:creationId xmlns:a16="http://schemas.microsoft.com/office/drawing/2014/main" id="{679D5F94-0D12-4B44-81AF-A8D2852302A7}"/>
              </a:ext>
            </a:extLst>
          </xdr:cNvPr>
          <xdr:cNvGrpSpPr>
            <a:grpSpLocks/>
          </xdr:cNvGrpSpPr>
        </xdr:nvGrpSpPr>
        <xdr:grpSpPr bwMode="auto">
          <a:xfrm>
            <a:off x="3344777" y="7705725"/>
            <a:ext cx="204213" cy="238125"/>
            <a:chOff x="4012090" y="6781812"/>
            <a:chExt cx="1427934" cy="1180641"/>
          </a:xfrm>
        </xdr:grpSpPr>
        <xdr:sp macro="" textlink="">
          <xdr:nvSpPr>
            <xdr:cNvPr id="276" name="Rectangle 275">
              <a:extLst>
                <a:ext uri="{FF2B5EF4-FFF2-40B4-BE49-F238E27FC236}">
                  <a16:creationId xmlns:a16="http://schemas.microsoft.com/office/drawing/2014/main" id="{BA923E0F-0C24-4770-8FCF-23EF14A80A3E}"/>
                </a:ext>
              </a:extLst>
            </xdr:cNvPr>
            <xdr:cNvSpPr/>
          </xdr:nvSpPr>
          <xdr:spPr>
            <a:xfrm>
              <a:off x="4028534" y="6781812"/>
              <a:ext cx="1074260" cy="11806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77" name="Group 740">
              <a:extLst>
                <a:ext uri="{FF2B5EF4-FFF2-40B4-BE49-F238E27FC236}">
                  <a16:creationId xmlns:a16="http://schemas.microsoft.com/office/drawing/2014/main" id="{AC35B888-FE57-4DDA-841E-447381E2D793}"/>
                </a:ext>
              </a:extLst>
            </xdr:cNvPr>
            <xdr:cNvGrpSpPr>
              <a:grpSpLocks/>
            </xdr:cNvGrpSpPr>
          </xdr:nvGrpSpPr>
          <xdr:grpSpPr bwMode="auto">
            <a:xfrm rot="5400000">
              <a:off x="4159319" y="6634591"/>
              <a:ext cx="1133475" cy="1427934"/>
              <a:chOff x="4365454" y="8443842"/>
              <a:chExt cx="168436" cy="174988"/>
            </a:xfrm>
          </xdr:grpSpPr>
          <xdr:grpSp>
            <xdr:nvGrpSpPr>
              <xdr:cNvPr id="278" name="Group 160">
                <a:extLst>
                  <a:ext uri="{FF2B5EF4-FFF2-40B4-BE49-F238E27FC236}">
                    <a16:creationId xmlns:a16="http://schemas.microsoft.com/office/drawing/2014/main" id="{0329A977-27EA-4141-B542-878000B25BBF}"/>
                  </a:ext>
                </a:extLst>
              </xdr:cNvPr>
              <xdr:cNvGrpSpPr>
                <a:grpSpLocks/>
              </xdr:cNvGrpSpPr>
            </xdr:nvGrpSpPr>
            <xdr:grpSpPr bwMode="auto">
              <a:xfrm>
                <a:off x="4365454" y="8449430"/>
                <a:ext cx="168436" cy="169400"/>
                <a:chOff x="967311" y="8951113"/>
                <a:chExt cx="914400" cy="651143"/>
              </a:xfrm>
            </xdr:grpSpPr>
            <xdr:sp macro="" textlink="">
              <xdr:nvSpPr>
                <xdr:cNvPr id="282" name="Flowchart: Collate 281">
                  <a:extLst>
                    <a:ext uri="{FF2B5EF4-FFF2-40B4-BE49-F238E27FC236}">
                      <a16:creationId xmlns:a16="http://schemas.microsoft.com/office/drawing/2014/main" id="{DEA53A0E-65C2-4711-9A36-4F077CBFB9D2}"/>
                    </a:ext>
                  </a:extLst>
                </xdr:cNvPr>
                <xdr:cNvSpPr/>
              </xdr:nvSpPr>
              <xdr:spPr>
                <a:xfrm rot="5400000">
                  <a:off x="1206326" y="8944327"/>
                  <a:ext cx="474399" cy="952450"/>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83" name="Straight Connector 282">
                  <a:extLst>
                    <a:ext uri="{FF2B5EF4-FFF2-40B4-BE49-F238E27FC236}">
                      <a16:creationId xmlns:a16="http://schemas.microsoft.com/office/drawing/2014/main" id="{2B32B414-CEEC-4F9F-958F-0D40AAD63E8C}"/>
                    </a:ext>
                  </a:extLst>
                </xdr:cNvPr>
                <xdr:cNvCxnSpPr>
                  <a:stCxn id="282" idx="1"/>
                </xdr:cNvCxnSpPr>
              </xdr:nvCxnSpPr>
              <xdr:spPr>
                <a:xfrm flipH="1" flipV="1">
                  <a:off x="1424477" y="8961966"/>
                  <a:ext cx="0" cy="379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79" name="Group 739">
                <a:extLst>
                  <a:ext uri="{FF2B5EF4-FFF2-40B4-BE49-F238E27FC236}">
                    <a16:creationId xmlns:a16="http://schemas.microsoft.com/office/drawing/2014/main" id="{5B29261E-CDCD-42C5-AEC4-DF2BBDEE2B67}"/>
                  </a:ext>
                </a:extLst>
              </xdr:cNvPr>
              <xdr:cNvGrpSpPr>
                <a:grpSpLocks/>
              </xdr:cNvGrpSpPr>
            </xdr:nvGrpSpPr>
            <xdr:grpSpPr bwMode="auto">
              <a:xfrm>
                <a:off x="4399948" y="8443842"/>
                <a:ext cx="105267" cy="148286"/>
                <a:chOff x="4399948" y="8443842"/>
                <a:chExt cx="105267" cy="148286"/>
              </a:xfrm>
            </xdr:grpSpPr>
            <xdr:cxnSp macro="">
              <xdr:nvCxnSpPr>
                <xdr:cNvPr id="280" name="Straight Connector 279">
                  <a:extLst>
                    <a:ext uri="{FF2B5EF4-FFF2-40B4-BE49-F238E27FC236}">
                      <a16:creationId xmlns:a16="http://schemas.microsoft.com/office/drawing/2014/main" id="{3F273067-24AE-45A3-B4D3-39847073CD36}"/>
                    </a:ext>
                  </a:extLst>
                </xdr:cNvPr>
                <xdr:cNvCxnSpPr/>
              </xdr:nvCxnSpPr>
              <xdr:spPr>
                <a:xfrm flipV="1">
                  <a:off x="4399948" y="8443842"/>
                  <a:ext cx="1052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1" name="Oval 280">
                  <a:extLst>
                    <a:ext uri="{FF2B5EF4-FFF2-40B4-BE49-F238E27FC236}">
                      <a16:creationId xmlns:a16="http://schemas.microsoft.com/office/drawing/2014/main" id="{20798BE5-EE45-472D-B953-7DA3217837B6}"/>
                    </a:ext>
                  </a:extLst>
                </xdr:cNvPr>
                <xdr:cNvSpPr/>
              </xdr:nvSpPr>
              <xdr:spPr>
                <a:xfrm>
                  <a:off x="4428613" y="8559216"/>
                  <a:ext cx="42107" cy="32912"/>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sp macro="" textlink="">
        <xdr:nvSpPr>
          <xdr:cNvPr id="274" name="Line 23">
            <a:extLst>
              <a:ext uri="{FF2B5EF4-FFF2-40B4-BE49-F238E27FC236}">
                <a16:creationId xmlns:a16="http://schemas.microsoft.com/office/drawing/2014/main" id="{69B1E638-CCBF-4D8B-A7D6-4433CE83F016}"/>
              </a:ext>
            </a:extLst>
          </xdr:cNvPr>
          <xdr:cNvSpPr>
            <a:spLocks noChangeShapeType="1"/>
          </xdr:cNvSpPr>
        </xdr:nvSpPr>
        <xdr:spPr bwMode="auto">
          <a:xfrm flipV="1">
            <a:off x="3067050" y="7934325"/>
            <a:ext cx="285751"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Oval 274">
            <a:extLst>
              <a:ext uri="{FF2B5EF4-FFF2-40B4-BE49-F238E27FC236}">
                <a16:creationId xmlns:a16="http://schemas.microsoft.com/office/drawing/2014/main" id="{1C392CBD-E552-446A-9366-4679F7EBD5C5}"/>
              </a:ext>
            </a:extLst>
          </xdr:cNvPr>
          <xdr:cNvSpPr>
            <a:spLocks noChangeArrowheads="1"/>
          </xdr:cNvSpPr>
        </xdr:nvSpPr>
        <xdr:spPr bwMode="auto">
          <a:xfrm>
            <a:off x="2867025" y="8077200"/>
            <a:ext cx="23045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a:t>
            </a:r>
          </a:p>
        </xdr:txBody>
      </xdr:sp>
    </xdr:grpSp>
    <xdr:clientData/>
  </xdr:twoCellAnchor>
  <xdr:twoCellAnchor>
    <xdr:from>
      <xdr:col>33</xdr:col>
      <xdr:colOff>9525</xdr:colOff>
      <xdr:row>7</xdr:row>
      <xdr:rowOff>0</xdr:rowOff>
    </xdr:from>
    <xdr:to>
      <xdr:col>68</xdr:col>
      <xdr:colOff>76200</xdr:colOff>
      <xdr:row>27</xdr:row>
      <xdr:rowOff>85725</xdr:rowOff>
    </xdr:to>
    <xdr:grpSp>
      <xdr:nvGrpSpPr>
        <xdr:cNvPr id="2" name="Group 1">
          <a:extLst>
            <a:ext uri="{FF2B5EF4-FFF2-40B4-BE49-F238E27FC236}">
              <a16:creationId xmlns:a16="http://schemas.microsoft.com/office/drawing/2014/main" id="{2BE557E2-742A-46FE-B268-B03352657DD0}"/>
            </a:ext>
          </a:extLst>
        </xdr:cNvPr>
        <xdr:cNvGrpSpPr/>
      </xdr:nvGrpSpPr>
      <xdr:grpSpPr>
        <a:xfrm>
          <a:off x="3781425" y="866775"/>
          <a:ext cx="4067175" cy="2562225"/>
          <a:chOff x="3781425" y="876300"/>
          <a:chExt cx="4067175" cy="2562225"/>
        </a:xfrm>
      </xdr:grpSpPr>
      <xdr:grpSp>
        <xdr:nvGrpSpPr>
          <xdr:cNvPr id="199420" name="Group 647">
            <a:extLst>
              <a:ext uri="{FF2B5EF4-FFF2-40B4-BE49-F238E27FC236}">
                <a16:creationId xmlns:a16="http://schemas.microsoft.com/office/drawing/2014/main" id="{3288C3E1-816A-46A0-92ED-58053F0C71BF}"/>
              </a:ext>
            </a:extLst>
          </xdr:cNvPr>
          <xdr:cNvGrpSpPr>
            <a:grpSpLocks/>
          </xdr:cNvGrpSpPr>
        </xdr:nvGrpSpPr>
        <xdr:grpSpPr bwMode="auto">
          <a:xfrm>
            <a:off x="3781425" y="876300"/>
            <a:ext cx="4067175" cy="2562225"/>
            <a:chOff x="3942292" y="354549"/>
            <a:chExt cx="3901526" cy="2565267"/>
          </a:xfrm>
        </xdr:grpSpPr>
        <xdr:sp macro="" textlink="">
          <xdr:nvSpPr>
            <xdr:cNvPr id="199469" name="Line 20">
              <a:extLst>
                <a:ext uri="{FF2B5EF4-FFF2-40B4-BE49-F238E27FC236}">
                  <a16:creationId xmlns:a16="http://schemas.microsoft.com/office/drawing/2014/main" id="{C64CBC5E-170C-42DE-89FF-8304DDDCB8FB}"/>
                </a:ext>
              </a:extLst>
            </xdr:cNvPr>
            <xdr:cNvSpPr>
              <a:spLocks noChangeShapeType="1"/>
            </xdr:cNvSpPr>
          </xdr:nvSpPr>
          <xdr:spPr bwMode="auto">
            <a:xfrm flipV="1">
              <a:off x="3942292" y="1707104"/>
              <a:ext cx="3901526" cy="210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70" name="Line 21">
              <a:extLst>
                <a:ext uri="{FF2B5EF4-FFF2-40B4-BE49-F238E27FC236}">
                  <a16:creationId xmlns:a16="http://schemas.microsoft.com/office/drawing/2014/main" id="{D986CD5A-9618-4249-924E-89D484EBF0FE}"/>
                </a:ext>
              </a:extLst>
            </xdr:cNvPr>
            <xdr:cNvSpPr>
              <a:spLocks noChangeShapeType="1"/>
            </xdr:cNvSpPr>
          </xdr:nvSpPr>
          <xdr:spPr bwMode="auto">
            <a:xfrm flipV="1">
              <a:off x="3946525" y="1459455"/>
              <a:ext cx="3897292" cy="10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199471" name="Group 617">
              <a:extLst>
                <a:ext uri="{FF2B5EF4-FFF2-40B4-BE49-F238E27FC236}">
                  <a16:creationId xmlns:a16="http://schemas.microsoft.com/office/drawing/2014/main" id="{A8EC271C-21E3-43E3-A864-D108CF0963C2}"/>
                </a:ext>
              </a:extLst>
            </xdr:cNvPr>
            <xdr:cNvGrpSpPr>
              <a:grpSpLocks/>
            </xdr:cNvGrpSpPr>
          </xdr:nvGrpSpPr>
          <xdr:grpSpPr bwMode="auto">
            <a:xfrm>
              <a:off x="4609041" y="354549"/>
              <a:ext cx="2952750" cy="2565267"/>
              <a:chOff x="1809750" y="19016145"/>
              <a:chExt cx="2952750" cy="2565267"/>
            </a:xfrm>
          </xdr:grpSpPr>
          <xdr:grpSp>
            <xdr:nvGrpSpPr>
              <xdr:cNvPr id="199472" name="Group 447">
                <a:extLst>
                  <a:ext uri="{FF2B5EF4-FFF2-40B4-BE49-F238E27FC236}">
                    <a16:creationId xmlns:a16="http://schemas.microsoft.com/office/drawing/2014/main" id="{39A3656B-6B29-4997-BCA9-84E131DA1DA0}"/>
                  </a:ext>
                </a:extLst>
              </xdr:cNvPr>
              <xdr:cNvGrpSpPr>
                <a:grpSpLocks/>
              </xdr:cNvGrpSpPr>
            </xdr:nvGrpSpPr>
            <xdr:grpSpPr bwMode="auto">
              <a:xfrm>
                <a:off x="1809750" y="19016145"/>
                <a:ext cx="2952750" cy="2565267"/>
                <a:chOff x="1809750" y="18920589"/>
                <a:chExt cx="2952750" cy="2708778"/>
              </a:xfrm>
            </xdr:grpSpPr>
            <xdr:sp macro="" textlink="">
              <xdr:nvSpPr>
                <xdr:cNvPr id="167" name="TextBox 166">
                  <a:extLst>
                    <a:ext uri="{FF2B5EF4-FFF2-40B4-BE49-F238E27FC236}">
                      <a16:creationId xmlns:a16="http://schemas.microsoft.com/office/drawing/2014/main" id="{3A2323F2-096B-4892-870C-7D6BC555CCCB}"/>
                    </a:ext>
                  </a:extLst>
                </xdr:cNvPr>
                <xdr:cNvSpPr txBox="1"/>
              </xdr:nvSpPr>
              <xdr:spPr>
                <a:xfrm>
                  <a:off x="1883104" y="20914411"/>
                  <a:ext cx="2805079" cy="714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Remarque:</a:t>
                  </a:r>
                </a:p>
                <a:p>
                  <a:r>
                    <a:rPr lang="en-US" sz="800" baseline="0">
                      <a:latin typeface="Trebuchet MS" panose="020B0603020202020204" pitchFamily="34" charset="0"/>
                    </a:rPr>
                    <a:t>- à pourvoir d'un compteur horaire</a:t>
                  </a:r>
                </a:p>
                <a:p>
                  <a:r>
                    <a:rPr lang="en-US" sz="800" baseline="0">
                      <a:latin typeface="Trebuchet MS" panose="020B0603020202020204" pitchFamily="34" charset="0"/>
                    </a:rPr>
                    <a:t>- à pourvoir d'un régulateur de fréquence</a:t>
                  </a:r>
                </a:p>
                <a:p>
                  <a:r>
                    <a:rPr lang="en-US" sz="800" baseline="0">
                      <a:latin typeface="Trebuchet MS" panose="020B0603020202020204" pitchFamily="34" charset="0"/>
                    </a:rPr>
                    <a:t>- à placer aussi bas que possible</a:t>
                  </a:r>
                </a:p>
                <a:p>
                  <a:endParaRPr lang="en-US" sz="800" baseline="0">
                    <a:latin typeface="Arial" pitchFamily="34" charset="0"/>
                  </a:endParaRPr>
                </a:p>
              </xdr:txBody>
            </xdr:sp>
            <xdr:grpSp>
              <xdr:nvGrpSpPr>
                <xdr:cNvPr id="199481" name="Group 379">
                  <a:extLst>
                    <a:ext uri="{FF2B5EF4-FFF2-40B4-BE49-F238E27FC236}">
                      <a16:creationId xmlns:a16="http://schemas.microsoft.com/office/drawing/2014/main" id="{C31CA1D8-E51F-4B89-8E75-CA210020A20B}"/>
                    </a:ext>
                  </a:extLst>
                </xdr:cNvPr>
                <xdr:cNvGrpSpPr>
                  <a:grpSpLocks/>
                </xdr:cNvGrpSpPr>
              </xdr:nvGrpSpPr>
              <xdr:grpSpPr bwMode="auto">
                <a:xfrm>
                  <a:off x="1809750" y="18920589"/>
                  <a:ext cx="2952750" cy="2625101"/>
                  <a:chOff x="6170083" y="359852"/>
                  <a:chExt cx="2952750" cy="2477327"/>
                </a:xfrm>
              </xdr:grpSpPr>
              <xdr:sp macro="" textlink="">
                <xdr:nvSpPr>
                  <xdr:cNvPr id="169" name="TextBox 168">
                    <a:extLst>
                      <a:ext uri="{FF2B5EF4-FFF2-40B4-BE49-F238E27FC236}">
                        <a16:creationId xmlns:a16="http://schemas.microsoft.com/office/drawing/2014/main" id="{94061352-E325-42A8-8216-766E411B9AB1}"/>
                      </a:ext>
                    </a:extLst>
                  </xdr:cNvPr>
                  <xdr:cNvSpPr txBox="1"/>
                </xdr:nvSpPr>
                <xdr:spPr>
                  <a:xfrm>
                    <a:off x="6206888" y="416870"/>
                    <a:ext cx="1242641" cy="256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u="sng" baseline="0">
                        <a:latin typeface="Trebuchet MS" panose="020B0603020202020204" pitchFamily="34" charset="0"/>
                      </a:rPr>
                      <a:t>Pompe aérienne</a:t>
                    </a:r>
                  </a:p>
                </xdr:txBody>
              </xdr:sp>
              <xdr:grpSp>
                <xdr:nvGrpSpPr>
                  <xdr:cNvPr id="199483" name="Group 470">
                    <a:extLst>
                      <a:ext uri="{FF2B5EF4-FFF2-40B4-BE49-F238E27FC236}">
                        <a16:creationId xmlns:a16="http://schemas.microsoft.com/office/drawing/2014/main" id="{D5208F5D-9E13-4AFE-B8BF-35840AFEDF1B}"/>
                      </a:ext>
                    </a:extLst>
                  </xdr:cNvPr>
                  <xdr:cNvGrpSpPr>
                    <a:grpSpLocks/>
                  </xdr:cNvGrpSpPr>
                </xdr:nvGrpSpPr>
                <xdr:grpSpPr bwMode="auto">
                  <a:xfrm>
                    <a:off x="6170083" y="359852"/>
                    <a:ext cx="2952750" cy="2477327"/>
                    <a:chOff x="6170083" y="359852"/>
                    <a:chExt cx="2952750" cy="2477327"/>
                  </a:xfrm>
                </xdr:grpSpPr>
                <xdr:sp macro="" textlink="">
                  <xdr:nvSpPr>
                    <xdr:cNvPr id="199484" name="Rectangle 277">
                      <a:extLst>
                        <a:ext uri="{FF2B5EF4-FFF2-40B4-BE49-F238E27FC236}">
                          <a16:creationId xmlns:a16="http://schemas.microsoft.com/office/drawing/2014/main" id="{E20D2632-42AE-42D8-A971-07E1EF743C84}"/>
                        </a:ext>
                      </a:extLst>
                    </xdr:cNvPr>
                    <xdr:cNvSpPr>
                      <a:spLocks noChangeArrowheads="1"/>
                    </xdr:cNvSpPr>
                  </xdr:nvSpPr>
                  <xdr:spPr bwMode="auto">
                    <a:xfrm>
                      <a:off x="6170083" y="359852"/>
                      <a:ext cx="2952750" cy="2477327"/>
                    </a:xfrm>
                    <a:prstGeom prst="rect">
                      <a:avLst/>
                    </a:prstGeom>
                    <a:noFill/>
                    <a:ln w="6350">
                      <a:solidFill>
                        <a:srgbClr val="000000"/>
                      </a:solidFill>
                      <a:prstDash val="lgDash"/>
                      <a:miter lim="800000"/>
                      <a:headEnd/>
                      <a:tailEnd/>
                    </a:ln>
                    <a:extLst>
                      <a:ext uri="{909E8E84-426E-40DD-AFC4-6F175D3DCCD1}">
                        <a14:hiddenFill xmlns:a14="http://schemas.microsoft.com/office/drawing/2010/main">
                          <a:solidFill>
                            <a:srgbClr val="FFFFFF"/>
                          </a:solidFill>
                        </a14:hiddenFill>
                      </a:ext>
                    </a:extLst>
                  </xdr:spPr>
                </xdr:sp>
                <xdr:grpSp>
                  <xdr:nvGrpSpPr>
                    <xdr:cNvPr id="199485" name="Group 469">
                      <a:extLst>
                        <a:ext uri="{FF2B5EF4-FFF2-40B4-BE49-F238E27FC236}">
                          <a16:creationId xmlns:a16="http://schemas.microsoft.com/office/drawing/2014/main" id="{13BE3D41-A21B-43D8-99E8-0A2F48201575}"/>
                        </a:ext>
                      </a:extLst>
                    </xdr:cNvPr>
                    <xdr:cNvGrpSpPr>
                      <a:grpSpLocks/>
                    </xdr:cNvGrpSpPr>
                  </xdr:nvGrpSpPr>
                  <xdr:grpSpPr bwMode="auto">
                    <a:xfrm>
                      <a:off x="6572370" y="796476"/>
                      <a:ext cx="1270053" cy="1044085"/>
                      <a:chOff x="6572370" y="796476"/>
                      <a:chExt cx="1270053" cy="1044085"/>
                    </a:xfrm>
                  </xdr:grpSpPr>
                  <xdr:sp macro="" textlink="">
                    <xdr:nvSpPr>
                      <xdr:cNvPr id="199492" name="Line 281">
                        <a:extLst>
                          <a:ext uri="{FF2B5EF4-FFF2-40B4-BE49-F238E27FC236}">
                            <a16:creationId xmlns:a16="http://schemas.microsoft.com/office/drawing/2014/main" id="{ECCFFC80-F0D3-42FE-B9F6-B23EBA758ACB}"/>
                          </a:ext>
                        </a:extLst>
                      </xdr:cNvPr>
                      <xdr:cNvSpPr>
                        <a:spLocks noChangeShapeType="1"/>
                      </xdr:cNvSpPr>
                    </xdr:nvSpPr>
                    <xdr:spPr bwMode="auto">
                      <a:xfrm flipH="1">
                        <a:off x="6916208" y="1037167"/>
                        <a:ext cx="291042" cy="3227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199493" name="Group 439">
                        <a:extLst>
                          <a:ext uri="{FF2B5EF4-FFF2-40B4-BE49-F238E27FC236}">
                            <a16:creationId xmlns:a16="http://schemas.microsoft.com/office/drawing/2014/main" id="{8CB3AF91-E085-4389-9184-4CAEF7AC937A}"/>
                          </a:ext>
                        </a:extLst>
                      </xdr:cNvPr>
                      <xdr:cNvGrpSpPr>
                        <a:grpSpLocks/>
                      </xdr:cNvGrpSpPr>
                    </xdr:nvGrpSpPr>
                    <xdr:grpSpPr bwMode="auto">
                      <a:xfrm>
                        <a:off x="6572370" y="1346994"/>
                        <a:ext cx="502540" cy="493567"/>
                        <a:chOff x="6630579" y="3050910"/>
                        <a:chExt cx="502540" cy="493567"/>
                      </a:xfrm>
                    </xdr:grpSpPr>
                    <xdr:sp macro="" textlink="">
                      <xdr:nvSpPr>
                        <xdr:cNvPr id="183" name="Flowchart: Connector 182">
                          <a:extLst>
                            <a:ext uri="{FF2B5EF4-FFF2-40B4-BE49-F238E27FC236}">
                              <a16:creationId xmlns:a16="http://schemas.microsoft.com/office/drawing/2014/main" id="{85DC1EB7-6C3E-4BAF-83CB-D03E20AC33DC}"/>
                            </a:ext>
                          </a:extLst>
                        </xdr:cNvPr>
                        <xdr:cNvSpPr/>
                      </xdr:nvSpPr>
                      <xdr:spPr>
                        <a:xfrm>
                          <a:off x="6630580" y="3052074"/>
                          <a:ext cx="502539" cy="494154"/>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199497" name="Group 438">
                          <a:extLst>
                            <a:ext uri="{FF2B5EF4-FFF2-40B4-BE49-F238E27FC236}">
                              <a16:creationId xmlns:a16="http://schemas.microsoft.com/office/drawing/2014/main" id="{01A90D55-21CE-4BEB-8E8A-EF7513DE771B}"/>
                            </a:ext>
                          </a:extLst>
                        </xdr:cNvPr>
                        <xdr:cNvGrpSpPr>
                          <a:grpSpLocks/>
                        </xdr:cNvGrpSpPr>
                      </xdr:nvGrpSpPr>
                      <xdr:grpSpPr bwMode="auto">
                        <a:xfrm>
                          <a:off x="6752720" y="3080889"/>
                          <a:ext cx="358222" cy="419996"/>
                          <a:chOff x="6752720" y="3080889"/>
                          <a:chExt cx="358222" cy="419996"/>
                        </a:xfrm>
                      </xdr:grpSpPr>
                      <xdr:sp macro="" textlink="">
                        <xdr:nvSpPr>
                          <xdr:cNvPr id="199498" name="Line 271">
                            <a:extLst>
                              <a:ext uri="{FF2B5EF4-FFF2-40B4-BE49-F238E27FC236}">
                                <a16:creationId xmlns:a16="http://schemas.microsoft.com/office/drawing/2014/main" id="{3D4DF8C5-81C8-441C-9C3F-C877354F8BD7}"/>
                              </a:ext>
                            </a:extLst>
                          </xdr:cNvPr>
                          <xdr:cNvSpPr>
                            <a:spLocks noChangeShapeType="1"/>
                          </xdr:cNvSpPr>
                        </xdr:nvSpPr>
                        <xdr:spPr bwMode="auto">
                          <a:xfrm flipV="1">
                            <a:off x="6752720" y="3080889"/>
                            <a:ext cx="0" cy="4199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99" name="Line 272">
                            <a:extLst>
                              <a:ext uri="{FF2B5EF4-FFF2-40B4-BE49-F238E27FC236}">
                                <a16:creationId xmlns:a16="http://schemas.microsoft.com/office/drawing/2014/main" id="{7A988856-43B6-4C8C-AC01-69F652922B13}"/>
                              </a:ext>
                            </a:extLst>
                          </xdr:cNvPr>
                          <xdr:cNvSpPr>
                            <a:spLocks noChangeShapeType="1"/>
                          </xdr:cNvSpPr>
                        </xdr:nvSpPr>
                        <xdr:spPr bwMode="auto">
                          <a:xfrm flipV="1">
                            <a:off x="6752720" y="3287069"/>
                            <a:ext cx="358222" cy="2138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500" name="Line 273">
                            <a:extLst>
                              <a:ext uri="{FF2B5EF4-FFF2-40B4-BE49-F238E27FC236}">
                                <a16:creationId xmlns:a16="http://schemas.microsoft.com/office/drawing/2014/main" id="{DF39ED42-92B4-43A9-BAF1-5A143F982B43}"/>
                              </a:ext>
                            </a:extLst>
                          </xdr:cNvPr>
                          <xdr:cNvSpPr>
                            <a:spLocks noChangeShapeType="1"/>
                          </xdr:cNvSpPr>
                        </xdr:nvSpPr>
                        <xdr:spPr bwMode="auto">
                          <a:xfrm>
                            <a:off x="6752720" y="3080889"/>
                            <a:ext cx="358222" cy="2061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181" name="TextBox 180">
                        <a:extLst>
                          <a:ext uri="{FF2B5EF4-FFF2-40B4-BE49-F238E27FC236}">
                            <a16:creationId xmlns:a16="http://schemas.microsoft.com/office/drawing/2014/main" id="{FB4A3000-9F61-442F-841D-6FDC25E5639B}"/>
                          </a:ext>
                        </a:extLst>
                      </xdr:cNvPr>
                      <xdr:cNvSpPr txBox="1"/>
                    </xdr:nvSpPr>
                    <xdr:spPr>
                      <a:xfrm>
                        <a:off x="7294199" y="796988"/>
                        <a:ext cx="548224" cy="228071"/>
                      </a:xfrm>
                      <a:prstGeom prst="rect">
                        <a:avLst/>
                      </a:prstGeom>
                      <a:solidFill>
                        <a:schemeClr val="lt1"/>
                      </a:solidFill>
                      <a:ln w="9525" cap="sq" cmpd="sng">
                        <a:noFill/>
                        <a:round/>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lang="en-US" sz="800" baseline="0">
                            <a:latin typeface="Arial" pitchFamily="34" charset="0"/>
                          </a:rPr>
                          <a:t>Pompe</a:t>
                        </a:r>
                      </a:p>
                    </xdr:txBody>
                  </xdr:sp>
                  <xdr:cxnSp macro="">
                    <xdr:nvCxnSpPr>
                      <xdr:cNvPr id="182" name="Straight Connector 181">
                        <a:extLst>
                          <a:ext uri="{FF2B5EF4-FFF2-40B4-BE49-F238E27FC236}">
                            <a16:creationId xmlns:a16="http://schemas.microsoft.com/office/drawing/2014/main" id="{64763F8D-09F7-4ECF-8689-311E4E188DA1}"/>
                          </a:ext>
                        </a:extLst>
                      </xdr:cNvPr>
                      <xdr:cNvCxnSpPr>
                        <a:stCxn id="199492" idx="0"/>
                      </xdr:cNvCxnSpPr>
                    </xdr:nvCxnSpPr>
                    <xdr:spPr>
                      <a:xfrm rot="16200000" flipH="1">
                        <a:off x="7495215" y="760815"/>
                        <a:ext cx="0" cy="5664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99486" name="Group 468">
                      <a:extLst>
                        <a:ext uri="{FF2B5EF4-FFF2-40B4-BE49-F238E27FC236}">
                          <a16:creationId xmlns:a16="http://schemas.microsoft.com/office/drawing/2014/main" id="{20E55859-3F8B-4C60-92C9-6AAED7821B4A}"/>
                        </a:ext>
                      </a:extLst>
                    </xdr:cNvPr>
                    <xdr:cNvGrpSpPr>
                      <a:grpSpLocks/>
                    </xdr:cNvGrpSpPr>
                  </xdr:nvGrpSpPr>
                  <xdr:grpSpPr bwMode="auto">
                    <a:xfrm>
                      <a:off x="6343944" y="1346894"/>
                      <a:ext cx="45685" cy="110435"/>
                      <a:chOff x="9524236" y="2664520"/>
                      <a:chExt cx="45685" cy="110435"/>
                    </a:xfrm>
                  </xdr:grpSpPr>
                  <xdr:sp macro="" textlink="">
                    <xdr:nvSpPr>
                      <xdr:cNvPr id="199490" name="Line 372">
                        <a:extLst>
                          <a:ext uri="{FF2B5EF4-FFF2-40B4-BE49-F238E27FC236}">
                            <a16:creationId xmlns:a16="http://schemas.microsoft.com/office/drawing/2014/main" id="{1D5F6BBB-120A-448C-A1F7-9A81DC43FE4A}"/>
                          </a:ext>
                        </a:extLst>
                      </xdr:cNvPr>
                      <xdr:cNvSpPr>
                        <a:spLocks noChangeShapeType="1"/>
                      </xdr:cNvSpPr>
                    </xdr:nvSpPr>
                    <xdr:spPr bwMode="auto">
                      <a:xfrm flipV="1">
                        <a:off x="9530289" y="2664520"/>
                        <a:ext cx="3" cy="1104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Rectangle 174">
                        <a:extLst>
                          <a:ext uri="{FF2B5EF4-FFF2-40B4-BE49-F238E27FC236}">
                            <a16:creationId xmlns:a16="http://schemas.microsoft.com/office/drawing/2014/main" id="{4CC60935-5516-455E-BD18-836904D5D51F}"/>
                          </a:ext>
                        </a:extLst>
                      </xdr:cNvPr>
                      <xdr:cNvSpPr/>
                    </xdr:nvSpPr>
                    <xdr:spPr>
                      <a:xfrm>
                        <a:off x="9524236" y="2675288"/>
                        <a:ext cx="45685" cy="950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grpSp>
          <xdr:grpSp>
            <xdr:nvGrpSpPr>
              <xdr:cNvPr id="199473" name="Group 461">
                <a:extLst>
                  <a:ext uri="{FF2B5EF4-FFF2-40B4-BE49-F238E27FC236}">
                    <a16:creationId xmlns:a16="http://schemas.microsoft.com/office/drawing/2014/main" id="{10AB1731-B5F2-4C92-B691-4264B9528F1A}"/>
                  </a:ext>
                </a:extLst>
              </xdr:cNvPr>
              <xdr:cNvGrpSpPr>
                <a:grpSpLocks/>
              </xdr:cNvGrpSpPr>
            </xdr:nvGrpSpPr>
            <xdr:grpSpPr bwMode="auto">
              <a:xfrm>
                <a:off x="2943002" y="20121051"/>
                <a:ext cx="1315737" cy="779425"/>
                <a:chOff x="2542967" y="10843701"/>
                <a:chExt cx="1315737" cy="779425"/>
              </a:xfrm>
            </xdr:grpSpPr>
            <xdr:grpSp>
              <xdr:nvGrpSpPr>
                <xdr:cNvPr id="199474" name="Group 434">
                  <a:extLst>
                    <a:ext uri="{FF2B5EF4-FFF2-40B4-BE49-F238E27FC236}">
                      <a16:creationId xmlns:a16="http://schemas.microsoft.com/office/drawing/2014/main" id="{DC7E0974-A1B1-4B78-9C3E-1D037F6EEF23}"/>
                    </a:ext>
                  </a:extLst>
                </xdr:cNvPr>
                <xdr:cNvGrpSpPr>
                  <a:grpSpLocks/>
                </xdr:cNvGrpSpPr>
              </xdr:nvGrpSpPr>
              <xdr:grpSpPr bwMode="auto">
                <a:xfrm>
                  <a:off x="2542967" y="10843701"/>
                  <a:ext cx="1315737" cy="779425"/>
                  <a:chOff x="7705510" y="2480751"/>
                  <a:chExt cx="1315737" cy="779425"/>
                </a:xfrm>
              </xdr:grpSpPr>
              <xdr:grpSp>
                <xdr:nvGrpSpPr>
                  <xdr:cNvPr id="199476" name="Group 201">
                    <a:extLst>
                      <a:ext uri="{FF2B5EF4-FFF2-40B4-BE49-F238E27FC236}">
                        <a16:creationId xmlns:a16="http://schemas.microsoft.com/office/drawing/2014/main" id="{704A2069-741F-4D6B-98FC-130E54E16B3F}"/>
                      </a:ext>
                    </a:extLst>
                  </xdr:cNvPr>
                  <xdr:cNvGrpSpPr>
                    <a:grpSpLocks/>
                  </xdr:cNvGrpSpPr>
                </xdr:nvGrpSpPr>
                <xdr:grpSpPr bwMode="auto">
                  <a:xfrm>
                    <a:off x="7705510" y="2480751"/>
                    <a:ext cx="1315737" cy="779425"/>
                    <a:chOff x="5823171" y="5595426"/>
                    <a:chExt cx="1319637" cy="779425"/>
                  </a:xfrm>
                </xdr:grpSpPr>
                <xdr:sp macro="" textlink="">
                  <xdr:nvSpPr>
                    <xdr:cNvPr id="165" name="TextBox 164">
                      <a:extLst>
                        <a:ext uri="{FF2B5EF4-FFF2-40B4-BE49-F238E27FC236}">
                          <a16:creationId xmlns:a16="http://schemas.microsoft.com/office/drawing/2014/main" id="{E0F5AEB1-60CE-4F1E-8C99-46F0DDFEDCE6}"/>
                        </a:ext>
                      </a:extLst>
                    </xdr:cNvPr>
                    <xdr:cNvSpPr txBox="1"/>
                  </xdr:nvSpPr>
                  <xdr:spPr bwMode="auto">
                    <a:xfrm>
                      <a:off x="6327200" y="5968647"/>
                      <a:ext cx="815609" cy="43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Débitmètre cumulatif</a:t>
                      </a:r>
                    </a:p>
                  </xdr:txBody>
                </xdr:sp>
                <xdr:sp macro="" textlink="">
                  <xdr:nvSpPr>
                    <xdr:cNvPr id="166" name="Oval 426">
                      <a:extLst>
                        <a:ext uri="{FF2B5EF4-FFF2-40B4-BE49-F238E27FC236}">
                          <a16:creationId xmlns:a16="http://schemas.microsoft.com/office/drawing/2014/main" id="{D510A13A-AF34-45AE-A2CF-8CCF5F6D4C1D}"/>
                        </a:ext>
                      </a:extLst>
                    </xdr:cNvPr>
                    <xdr:cNvSpPr>
                      <a:spLocks noChangeArrowheads="1"/>
                    </xdr:cNvSpPr>
                  </xdr:nvSpPr>
                  <xdr:spPr bwMode="auto">
                    <a:xfrm>
                      <a:off x="5823172" y="5596732"/>
                      <a:ext cx="247432" cy="24794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grpSp>
              <xdr:cxnSp macro="">
                <xdr:nvCxnSpPr>
                  <xdr:cNvPr id="164" name="Straight Connector 163">
                    <a:extLst>
                      <a:ext uri="{FF2B5EF4-FFF2-40B4-BE49-F238E27FC236}">
                        <a16:creationId xmlns:a16="http://schemas.microsoft.com/office/drawing/2014/main" id="{1A834567-088E-46BE-BDBF-AB95CC341C3A}"/>
                      </a:ext>
                    </a:extLst>
                  </xdr:cNvPr>
                  <xdr:cNvCxnSpPr/>
                </xdr:nvCxnSpPr>
                <xdr:spPr>
                  <a:xfrm rot="16200000" flipH="1">
                    <a:off x="7762261" y="2854794"/>
                    <a:ext cx="562642" cy="2558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62" name="Straight Connector 161">
                  <a:extLst>
                    <a:ext uri="{FF2B5EF4-FFF2-40B4-BE49-F238E27FC236}">
                      <a16:creationId xmlns:a16="http://schemas.microsoft.com/office/drawing/2014/main" id="{D24E39E6-C8AC-409F-B004-B8F2BBA911C2}"/>
                    </a:ext>
                  </a:extLst>
                </xdr:cNvPr>
                <xdr:cNvCxnSpPr/>
              </xdr:nvCxnSpPr>
              <xdr:spPr>
                <a:xfrm flipV="1">
                  <a:off x="3008958" y="11617447"/>
                  <a:ext cx="767513" cy="9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284" name="Group 283">
            <a:extLst>
              <a:ext uri="{FF2B5EF4-FFF2-40B4-BE49-F238E27FC236}">
                <a16:creationId xmlns:a16="http://schemas.microsoft.com/office/drawing/2014/main" id="{EFB874A6-13A3-48AC-AA78-7FF0679047B1}"/>
              </a:ext>
            </a:extLst>
          </xdr:cNvPr>
          <xdr:cNvGrpSpPr/>
        </xdr:nvGrpSpPr>
        <xdr:grpSpPr>
          <a:xfrm>
            <a:off x="4638675" y="1600200"/>
            <a:ext cx="247650" cy="409575"/>
            <a:chOff x="7572375" y="19707225"/>
            <a:chExt cx="1447800" cy="2667000"/>
          </a:xfrm>
        </xdr:grpSpPr>
        <xdr:cxnSp macro="">
          <xdr:nvCxnSpPr>
            <xdr:cNvPr id="285" name="Straight Connector 284">
              <a:extLst>
                <a:ext uri="{FF2B5EF4-FFF2-40B4-BE49-F238E27FC236}">
                  <a16:creationId xmlns:a16="http://schemas.microsoft.com/office/drawing/2014/main" id="{7904BC60-2D97-4E03-8F43-846365EE43D2}"/>
                </a:ext>
              </a:extLst>
            </xdr:cNvPr>
            <xdr:cNvCxnSpPr/>
          </xdr:nvCxnSpPr>
          <xdr:spPr>
            <a:xfrm flipH="1">
              <a:off x="8572500" y="21145500"/>
              <a:ext cx="9525" cy="1000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fLocksText="0">
          <xdr:nvSpPr>
            <xdr:cNvPr id="286" name="Oval 285" descr="P">
              <a:extLst>
                <a:ext uri="{FF2B5EF4-FFF2-40B4-BE49-F238E27FC236}">
                  <a16:creationId xmlns:a16="http://schemas.microsoft.com/office/drawing/2014/main" id="{F5CA1791-197F-40C0-A547-81C277E38E2E}"/>
                </a:ext>
                <a:ext uri="{C183D7F6-B498-43B3-948B-1728B52AA6E4}">
                  <adec:decorative xmlns:adec="http://schemas.microsoft.com/office/drawing/2017/decorative" val="0"/>
                </a:ext>
              </a:extLst>
            </xdr:cNvPr>
            <xdr:cNvSpPr/>
          </xdr:nvSpPr>
          <xdr:spPr>
            <a:xfrm>
              <a:off x="7572375" y="19707225"/>
              <a:ext cx="1447800" cy="14954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en-US" sz="1100">
                  <a:solidFill>
                    <a:schemeClr val="tx1"/>
                  </a:solidFill>
                </a:rPr>
                <a:t>P</a:t>
              </a:r>
              <a:endParaRPr lang="en-BE" sz="1100">
                <a:solidFill>
                  <a:schemeClr val="tx1"/>
                </a:solidFill>
              </a:endParaRPr>
            </a:p>
          </xdr:txBody>
        </xdr:sp>
        <xdr:cxnSp macro="">
          <xdr:nvCxnSpPr>
            <xdr:cNvPr id="287" name="Straight Connector 286">
              <a:extLst>
                <a:ext uri="{FF2B5EF4-FFF2-40B4-BE49-F238E27FC236}">
                  <a16:creationId xmlns:a16="http://schemas.microsoft.com/office/drawing/2014/main" id="{3DB23375-34E4-49AB-8B6F-750AD57D9D56}"/>
                </a:ext>
              </a:extLst>
            </xdr:cNvPr>
            <xdr:cNvCxnSpPr/>
          </xdr:nvCxnSpPr>
          <xdr:spPr>
            <a:xfrm flipH="1">
              <a:off x="8020050" y="21164550"/>
              <a:ext cx="9525" cy="1000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8" name="Rectangle 287">
              <a:extLst>
                <a:ext uri="{FF2B5EF4-FFF2-40B4-BE49-F238E27FC236}">
                  <a16:creationId xmlns:a16="http://schemas.microsoft.com/office/drawing/2014/main" id="{4D6A9E44-EDA4-4733-98DD-9B69E067088A}"/>
                </a:ext>
              </a:extLst>
            </xdr:cNvPr>
            <xdr:cNvSpPr/>
          </xdr:nvSpPr>
          <xdr:spPr>
            <a:xfrm>
              <a:off x="8058150" y="21869400"/>
              <a:ext cx="495300" cy="5048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BE" sz="1100"/>
            </a:p>
          </xdr:txBody>
        </xdr:sp>
      </xdr:grpSp>
    </xdr:grpSp>
    <xdr:clientData/>
  </xdr:twoCellAnchor>
  <xdr:twoCellAnchor>
    <xdr:from>
      <xdr:col>67</xdr:col>
      <xdr:colOff>19050</xdr:colOff>
      <xdr:row>14</xdr:row>
      <xdr:rowOff>0</xdr:rowOff>
    </xdr:from>
    <xdr:to>
      <xdr:col>68</xdr:col>
      <xdr:colOff>76361</xdr:colOff>
      <xdr:row>16</xdr:row>
      <xdr:rowOff>28571</xdr:rowOff>
    </xdr:to>
    <xdr:grpSp>
      <xdr:nvGrpSpPr>
        <xdr:cNvPr id="290" name="Group 289">
          <a:extLst>
            <a:ext uri="{FF2B5EF4-FFF2-40B4-BE49-F238E27FC236}">
              <a16:creationId xmlns:a16="http://schemas.microsoft.com/office/drawing/2014/main" id="{6E08E258-E782-4FCD-9BF9-EDA8324EBFFB}"/>
            </a:ext>
          </a:extLst>
        </xdr:cNvPr>
        <xdr:cNvGrpSpPr/>
      </xdr:nvGrpSpPr>
      <xdr:grpSpPr>
        <a:xfrm rot="5400000">
          <a:off x="7624845" y="1785855"/>
          <a:ext cx="276221" cy="171611"/>
          <a:chOff x="4333876" y="8261897"/>
          <a:chExt cx="962013" cy="1176967"/>
        </a:xfrm>
      </xdr:grpSpPr>
      <xdr:grpSp>
        <xdr:nvGrpSpPr>
          <xdr:cNvPr id="291" name="Group 352">
            <a:extLst>
              <a:ext uri="{FF2B5EF4-FFF2-40B4-BE49-F238E27FC236}">
                <a16:creationId xmlns:a16="http://schemas.microsoft.com/office/drawing/2014/main" id="{B9C49DF2-ED27-4B7F-90E8-C55EAED1E4E7}"/>
              </a:ext>
            </a:extLst>
          </xdr:cNvPr>
          <xdr:cNvGrpSpPr>
            <a:grpSpLocks/>
          </xdr:cNvGrpSpPr>
        </xdr:nvGrpSpPr>
        <xdr:grpSpPr bwMode="auto">
          <a:xfrm>
            <a:off x="4333876" y="8261897"/>
            <a:ext cx="962013" cy="1176967"/>
            <a:chOff x="3633792" y="7089071"/>
            <a:chExt cx="1671571" cy="783243"/>
          </a:xfrm>
        </xdr:grpSpPr>
        <xdr:grpSp>
          <xdr:nvGrpSpPr>
            <xdr:cNvPr id="293" name="Group 750">
              <a:extLst>
                <a:ext uri="{FF2B5EF4-FFF2-40B4-BE49-F238E27FC236}">
                  <a16:creationId xmlns:a16="http://schemas.microsoft.com/office/drawing/2014/main" id="{66F90882-0A24-4546-B816-241B7EFD9E36}"/>
                </a:ext>
              </a:extLst>
            </xdr:cNvPr>
            <xdr:cNvGrpSpPr>
              <a:grpSpLocks/>
            </xdr:cNvGrpSpPr>
          </xdr:nvGrpSpPr>
          <xdr:grpSpPr bwMode="auto">
            <a:xfrm rot="-5400000">
              <a:off x="4077956" y="6644907"/>
              <a:ext cx="783243" cy="1671571"/>
              <a:chOff x="4012361" y="6781834"/>
              <a:chExt cx="1351202" cy="2104946"/>
            </a:xfrm>
          </xdr:grpSpPr>
          <xdr:sp macro="" textlink="">
            <xdr:nvSpPr>
              <xdr:cNvPr id="295" name="Rectangle 294">
                <a:extLst>
                  <a:ext uri="{FF2B5EF4-FFF2-40B4-BE49-F238E27FC236}">
                    <a16:creationId xmlns:a16="http://schemas.microsoft.com/office/drawing/2014/main" id="{A1AF2C5C-1560-4127-8AB9-B78F02F569B9}"/>
                  </a:ext>
                </a:extLst>
              </xdr:cNvPr>
              <xdr:cNvSpPr/>
            </xdr:nvSpPr>
            <xdr:spPr>
              <a:xfrm>
                <a:off x="4190691" y="8522409"/>
                <a:ext cx="630377" cy="3643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96" name="Group 740">
                <a:extLst>
                  <a:ext uri="{FF2B5EF4-FFF2-40B4-BE49-F238E27FC236}">
                    <a16:creationId xmlns:a16="http://schemas.microsoft.com/office/drawing/2014/main" id="{F08843CE-F565-4621-B11C-2DCE4B129C92}"/>
                  </a:ext>
                </a:extLst>
              </xdr:cNvPr>
              <xdr:cNvGrpSpPr>
                <a:grpSpLocks/>
              </xdr:cNvGrpSpPr>
            </xdr:nvGrpSpPr>
            <xdr:grpSpPr bwMode="auto">
              <a:xfrm rot="5400000">
                <a:off x="4118781" y="6675414"/>
                <a:ext cx="1138361" cy="1351202"/>
                <a:chOff x="4365454" y="8453223"/>
                <a:chExt cx="169162" cy="165585"/>
              </a:xfrm>
            </xdr:grpSpPr>
            <xdr:grpSp>
              <xdr:nvGrpSpPr>
                <xdr:cNvPr id="297" name="Group 160">
                  <a:extLst>
                    <a:ext uri="{FF2B5EF4-FFF2-40B4-BE49-F238E27FC236}">
                      <a16:creationId xmlns:a16="http://schemas.microsoft.com/office/drawing/2014/main" id="{EA4E7BEF-E2D7-482A-89B8-01B2932CB06C}"/>
                    </a:ext>
                  </a:extLst>
                </xdr:cNvPr>
                <xdr:cNvGrpSpPr>
                  <a:grpSpLocks/>
                </xdr:cNvGrpSpPr>
              </xdr:nvGrpSpPr>
              <xdr:grpSpPr bwMode="auto">
                <a:xfrm>
                  <a:off x="4365454" y="8456221"/>
                  <a:ext cx="169162" cy="162587"/>
                  <a:chOff x="967311" y="8977295"/>
                  <a:chExt cx="918341" cy="624961"/>
                </a:xfrm>
              </xdr:grpSpPr>
              <xdr:sp macro="" textlink="">
                <xdr:nvSpPr>
                  <xdr:cNvPr id="301" name="Flowchart: Collate 300">
                    <a:extLst>
                      <a:ext uri="{FF2B5EF4-FFF2-40B4-BE49-F238E27FC236}">
                        <a16:creationId xmlns:a16="http://schemas.microsoft.com/office/drawing/2014/main" id="{A06B196B-03BC-480F-9C20-44302D323284}"/>
                      </a:ext>
                    </a:extLst>
                  </xdr:cNvPr>
                  <xdr:cNvSpPr/>
                </xdr:nvSpPr>
                <xdr:spPr>
                  <a:xfrm rot="5400000">
                    <a:off x="1195601" y="8912205"/>
                    <a:ext cx="461761" cy="918341"/>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02" name="Straight Connector 301">
                    <a:extLst>
                      <a:ext uri="{FF2B5EF4-FFF2-40B4-BE49-F238E27FC236}">
                        <a16:creationId xmlns:a16="http://schemas.microsoft.com/office/drawing/2014/main" id="{1E11885E-247E-49B8-8E15-4CF969BAA364}"/>
                      </a:ext>
                    </a:extLst>
                  </xdr:cNvPr>
                  <xdr:cNvCxnSpPr>
                    <a:stCxn id="300" idx="0"/>
                  </xdr:cNvCxnSpPr>
                </xdr:nvCxnSpPr>
                <xdr:spPr>
                  <a:xfrm rot="5400000" flipH="1" flipV="1">
                    <a:off x="1256505" y="9131216"/>
                    <a:ext cx="3078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98" name="Group 739">
                  <a:extLst>
                    <a:ext uri="{FF2B5EF4-FFF2-40B4-BE49-F238E27FC236}">
                      <a16:creationId xmlns:a16="http://schemas.microsoft.com/office/drawing/2014/main" id="{DB0210FA-B821-4CE5-995A-F7FD7596ADE5}"/>
                    </a:ext>
                  </a:extLst>
                </xdr:cNvPr>
                <xdr:cNvGrpSpPr>
                  <a:grpSpLocks/>
                </xdr:cNvGrpSpPr>
              </xdr:nvGrpSpPr>
              <xdr:grpSpPr bwMode="auto">
                <a:xfrm>
                  <a:off x="4407744" y="8453223"/>
                  <a:ext cx="84581" cy="123172"/>
                  <a:chOff x="4407744" y="8453223"/>
                  <a:chExt cx="84581" cy="123172"/>
                </a:xfrm>
              </xdr:grpSpPr>
              <xdr:cxnSp macro="">
                <xdr:nvCxnSpPr>
                  <xdr:cNvPr id="299" name="Straight Connector 298">
                    <a:extLst>
                      <a:ext uri="{FF2B5EF4-FFF2-40B4-BE49-F238E27FC236}">
                        <a16:creationId xmlns:a16="http://schemas.microsoft.com/office/drawing/2014/main" id="{8B0DA7BA-4916-4E77-B68C-3B5A6B7FC58E}"/>
                      </a:ext>
                    </a:extLst>
                  </xdr:cNvPr>
                  <xdr:cNvCxnSpPr/>
                </xdr:nvCxnSpPr>
                <xdr:spPr>
                  <a:xfrm flipV="1">
                    <a:off x="4407744" y="8453223"/>
                    <a:ext cx="845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0" name="Oval 299">
                    <a:extLst>
                      <a:ext uri="{FF2B5EF4-FFF2-40B4-BE49-F238E27FC236}">
                        <a16:creationId xmlns:a16="http://schemas.microsoft.com/office/drawing/2014/main" id="{033EA4E9-5ACE-402F-A260-85A188F39D7D}"/>
                      </a:ext>
                    </a:extLst>
                  </xdr:cNvPr>
                  <xdr:cNvSpPr/>
                </xdr:nvSpPr>
                <xdr:spPr>
                  <a:xfrm>
                    <a:off x="4425932" y="8536351"/>
                    <a:ext cx="52863" cy="40044"/>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294" name="Straight Connector 293">
              <a:extLst>
                <a:ext uri="{FF2B5EF4-FFF2-40B4-BE49-F238E27FC236}">
                  <a16:creationId xmlns:a16="http://schemas.microsoft.com/office/drawing/2014/main" id="{547D44AB-5A39-4FC0-9947-833B37C0EF73}"/>
                </a:ext>
              </a:extLst>
            </xdr:cNvPr>
            <xdr:cNvCxnSpPr/>
          </xdr:nvCxnSpPr>
          <xdr:spPr>
            <a:xfrm rot="10800000" flipV="1">
              <a:off x="4537767" y="7399058"/>
              <a:ext cx="564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92" name="Straight Connector 291">
            <a:extLst>
              <a:ext uri="{FF2B5EF4-FFF2-40B4-BE49-F238E27FC236}">
                <a16:creationId xmlns:a16="http://schemas.microsoft.com/office/drawing/2014/main" id="{CBF74146-A5D3-477E-A184-27C65610D075}"/>
              </a:ext>
            </a:extLst>
          </xdr:cNvPr>
          <xdr:cNvCxnSpPr/>
        </xdr:nvCxnSpPr>
        <xdr:spPr bwMode="auto">
          <a:xfrm rot="10800000" flipV="1">
            <a:off x="4854138" y="9296960"/>
            <a:ext cx="3251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9525</xdr:colOff>
      <xdr:row>48</xdr:row>
      <xdr:rowOff>114300</xdr:rowOff>
    </xdr:from>
    <xdr:to>
      <xdr:col>4</xdr:col>
      <xdr:colOff>9525</xdr:colOff>
      <xdr:row>50</xdr:row>
      <xdr:rowOff>104775</xdr:rowOff>
    </xdr:to>
    <xdr:sp macro="" textlink="">
      <xdr:nvSpPr>
        <xdr:cNvPr id="6145" name="Oval 1">
          <a:extLst>
            <a:ext uri="{FF2B5EF4-FFF2-40B4-BE49-F238E27FC236}">
              <a16:creationId xmlns:a16="http://schemas.microsoft.com/office/drawing/2014/main" id="{14E963D8-8C31-40EF-9B0A-49250CE59FE9}"/>
            </a:ext>
          </a:extLst>
        </xdr:cNvPr>
        <xdr:cNvSpPr>
          <a:spLocks noChangeArrowheads="1"/>
        </xdr:cNvSpPr>
      </xdr:nvSpPr>
      <xdr:spPr bwMode="auto">
        <a:xfrm>
          <a:off x="238125" y="6057900"/>
          <a:ext cx="22860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a:t>
          </a:r>
        </a:p>
      </xdr:txBody>
    </xdr:sp>
    <xdr:clientData/>
  </xdr:twoCellAnchor>
  <xdr:twoCellAnchor>
    <xdr:from>
      <xdr:col>2</xdr:col>
      <xdr:colOff>9525</xdr:colOff>
      <xdr:row>41</xdr:row>
      <xdr:rowOff>76200</xdr:rowOff>
    </xdr:from>
    <xdr:to>
      <xdr:col>4</xdr:col>
      <xdr:colOff>9525</xdr:colOff>
      <xdr:row>43</xdr:row>
      <xdr:rowOff>66675</xdr:rowOff>
    </xdr:to>
    <xdr:sp macro="" textlink="">
      <xdr:nvSpPr>
        <xdr:cNvPr id="6146" name="Oval 2">
          <a:extLst>
            <a:ext uri="{FF2B5EF4-FFF2-40B4-BE49-F238E27FC236}">
              <a16:creationId xmlns:a16="http://schemas.microsoft.com/office/drawing/2014/main" id="{75D007FC-EF75-4F8D-8574-772BE56B8655}"/>
            </a:ext>
          </a:extLst>
        </xdr:cNvPr>
        <xdr:cNvSpPr>
          <a:spLocks noChangeArrowheads="1"/>
        </xdr:cNvSpPr>
      </xdr:nvSpPr>
      <xdr:spPr bwMode="auto">
        <a:xfrm>
          <a:off x="238125" y="5153025"/>
          <a:ext cx="22860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B</a:t>
          </a:r>
        </a:p>
      </xdr:txBody>
    </xdr:sp>
    <xdr:clientData/>
  </xdr:twoCellAnchor>
  <xdr:twoCellAnchor>
    <xdr:from>
      <xdr:col>32</xdr:col>
      <xdr:colOff>57150</xdr:colOff>
      <xdr:row>24</xdr:row>
      <xdr:rowOff>95250</xdr:rowOff>
    </xdr:from>
    <xdr:to>
      <xdr:col>35</xdr:col>
      <xdr:colOff>76200</xdr:colOff>
      <xdr:row>24</xdr:row>
      <xdr:rowOff>95250</xdr:rowOff>
    </xdr:to>
    <xdr:sp macro="" textlink="">
      <xdr:nvSpPr>
        <xdr:cNvPr id="205310" name="Line 3">
          <a:extLst>
            <a:ext uri="{FF2B5EF4-FFF2-40B4-BE49-F238E27FC236}">
              <a16:creationId xmlns:a16="http://schemas.microsoft.com/office/drawing/2014/main" id="{77F5C49F-D11C-469C-A355-4DDF2E2FABB0}"/>
            </a:ext>
          </a:extLst>
        </xdr:cNvPr>
        <xdr:cNvSpPr>
          <a:spLocks noChangeShapeType="1"/>
        </xdr:cNvSpPr>
      </xdr:nvSpPr>
      <xdr:spPr bwMode="auto">
        <a:xfrm flipH="1">
          <a:off x="3714750" y="3067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85725</xdr:colOff>
      <xdr:row>37</xdr:row>
      <xdr:rowOff>0</xdr:rowOff>
    </xdr:from>
    <xdr:to>
      <xdr:col>36</xdr:col>
      <xdr:colOff>38100</xdr:colOff>
      <xdr:row>37</xdr:row>
      <xdr:rowOff>0</xdr:rowOff>
    </xdr:to>
    <xdr:sp macro="" textlink="">
      <xdr:nvSpPr>
        <xdr:cNvPr id="205311" name="Line 4">
          <a:extLst>
            <a:ext uri="{FF2B5EF4-FFF2-40B4-BE49-F238E27FC236}">
              <a16:creationId xmlns:a16="http://schemas.microsoft.com/office/drawing/2014/main" id="{C14DCEF1-5314-4849-9956-9A45867F4D46}"/>
            </a:ext>
          </a:extLst>
        </xdr:cNvPr>
        <xdr:cNvSpPr>
          <a:spLocks noChangeShapeType="1"/>
        </xdr:cNvSpPr>
      </xdr:nvSpPr>
      <xdr:spPr bwMode="auto">
        <a:xfrm flipH="1">
          <a:off x="3971925" y="4581525"/>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85725</xdr:colOff>
      <xdr:row>24</xdr:row>
      <xdr:rowOff>9525</xdr:rowOff>
    </xdr:from>
    <xdr:to>
      <xdr:col>35</xdr:col>
      <xdr:colOff>76200</xdr:colOff>
      <xdr:row>24</xdr:row>
      <xdr:rowOff>9525</xdr:rowOff>
    </xdr:to>
    <xdr:sp macro="" textlink="">
      <xdr:nvSpPr>
        <xdr:cNvPr id="205312" name="Line 5">
          <a:extLst>
            <a:ext uri="{FF2B5EF4-FFF2-40B4-BE49-F238E27FC236}">
              <a16:creationId xmlns:a16="http://schemas.microsoft.com/office/drawing/2014/main" id="{7F419548-B961-4FF7-859C-60D45A34FD51}"/>
            </a:ext>
          </a:extLst>
        </xdr:cNvPr>
        <xdr:cNvSpPr>
          <a:spLocks noChangeShapeType="1"/>
        </xdr:cNvSpPr>
      </xdr:nvSpPr>
      <xdr:spPr bwMode="auto">
        <a:xfrm flipH="1">
          <a:off x="3971925" y="298132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85725</xdr:colOff>
      <xdr:row>18</xdr:row>
      <xdr:rowOff>19050</xdr:rowOff>
    </xdr:from>
    <xdr:to>
      <xdr:col>36</xdr:col>
      <xdr:colOff>38100</xdr:colOff>
      <xdr:row>18</xdr:row>
      <xdr:rowOff>19050</xdr:rowOff>
    </xdr:to>
    <xdr:sp macro="" textlink="">
      <xdr:nvSpPr>
        <xdr:cNvPr id="205313" name="Line 6">
          <a:extLst>
            <a:ext uri="{FF2B5EF4-FFF2-40B4-BE49-F238E27FC236}">
              <a16:creationId xmlns:a16="http://schemas.microsoft.com/office/drawing/2014/main" id="{0C3E6BCD-385E-47B1-B3B2-01D01CE27C0B}"/>
            </a:ext>
          </a:extLst>
        </xdr:cNvPr>
        <xdr:cNvSpPr>
          <a:spLocks noChangeShapeType="1"/>
        </xdr:cNvSpPr>
      </xdr:nvSpPr>
      <xdr:spPr bwMode="auto">
        <a:xfrm flipH="1">
          <a:off x="3971925" y="224790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xdr:colOff>
      <xdr:row>18</xdr:row>
      <xdr:rowOff>19050</xdr:rowOff>
    </xdr:from>
    <xdr:to>
      <xdr:col>35</xdr:col>
      <xdr:colOff>9525</xdr:colOff>
      <xdr:row>24</xdr:row>
      <xdr:rowOff>9525</xdr:rowOff>
    </xdr:to>
    <xdr:sp macro="" textlink="">
      <xdr:nvSpPr>
        <xdr:cNvPr id="205314" name="Line 8">
          <a:extLst>
            <a:ext uri="{FF2B5EF4-FFF2-40B4-BE49-F238E27FC236}">
              <a16:creationId xmlns:a16="http://schemas.microsoft.com/office/drawing/2014/main" id="{9060AB8C-9E25-462A-AD35-CDFB3BD8661D}"/>
            </a:ext>
          </a:extLst>
        </xdr:cNvPr>
        <xdr:cNvSpPr>
          <a:spLocks noChangeShapeType="1"/>
        </xdr:cNvSpPr>
      </xdr:nvSpPr>
      <xdr:spPr bwMode="auto">
        <a:xfrm flipV="1">
          <a:off x="4010025" y="2247900"/>
          <a:ext cx="0" cy="7334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14</xdr:row>
      <xdr:rowOff>0</xdr:rowOff>
    </xdr:from>
    <xdr:to>
      <xdr:col>16</xdr:col>
      <xdr:colOff>0</xdr:colOff>
      <xdr:row>14</xdr:row>
      <xdr:rowOff>0</xdr:rowOff>
    </xdr:to>
    <xdr:sp macro="" textlink="">
      <xdr:nvSpPr>
        <xdr:cNvPr id="205315" name="Line 9">
          <a:extLst>
            <a:ext uri="{FF2B5EF4-FFF2-40B4-BE49-F238E27FC236}">
              <a16:creationId xmlns:a16="http://schemas.microsoft.com/office/drawing/2014/main" id="{1902DCA3-1038-40A8-A85F-436565E69C24}"/>
            </a:ext>
          </a:extLst>
        </xdr:cNvPr>
        <xdr:cNvSpPr>
          <a:spLocks noChangeShapeType="1"/>
        </xdr:cNvSpPr>
      </xdr:nvSpPr>
      <xdr:spPr bwMode="auto">
        <a:xfrm>
          <a:off x="1028700" y="1733550"/>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0</xdr:rowOff>
    </xdr:from>
    <xdr:to>
      <xdr:col>8</xdr:col>
      <xdr:colOff>9525</xdr:colOff>
      <xdr:row>14</xdr:row>
      <xdr:rowOff>0</xdr:rowOff>
    </xdr:to>
    <xdr:sp macro="" textlink="">
      <xdr:nvSpPr>
        <xdr:cNvPr id="205316" name="Line 10">
          <a:extLst>
            <a:ext uri="{FF2B5EF4-FFF2-40B4-BE49-F238E27FC236}">
              <a16:creationId xmlns:a16="http://schemas.microsoft.com/office/drawing/2014/main" id="{0D3020D7-1614-45F8-A12E-B8765B74997E}"/>
            </a:ext>
          </a:extLst>
        </xdr:cNvPr>
        <xdr:cNvSpPr>
          <a:spLocks noChangeShapeType="1"/>
        </xdr:cNvSpPr>
      </xdr:nvSpPr>
      <xdr:spPr bwMode="auto">
        <a:xfrm flipH="1">
          <a:off x="685800" y="1733550"/>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0</xdr:rowOff>
    </xdr:from>
    <xdr:to>
      <xdr:col>6</xdr:col>
      <xdr:colOff>0</xdr:colOff>
      <xdr:row>14</xdr:row>
      <xdr:rowOff>0</xdr:rowOff>
    </xdr:to>
    <xdr:sp macro="" textlink="">
      <xdr:nvSpPr>
        <xdr:cNvPr id="205317" name="Line 11">
          <a:extLst>
            <a:ext uri="{FF2B5EF4-FFF2-40B4-BE49-F238E27FC236}">
              <a16:creationId xmlns:a16="http://schemas.microsoft.com/office/drawing/2014/main" id="{AB7D238D-7525-4DA1-8828-A81AC1B87E45}"/>
            </a:ext>
          </a:extLst>
        </xdr:cNvPr>
        <xdr:cNvSpPr>
          <a:spLocks noChangeShapeType="1"/>
        </xdr:cNvSpPr>
      </xdr:nvSpPr>
      <xdr:spPr bwMode="auto">
        <a:xfrm flipV="1">
          <a:off x="685800" y="1485900"/>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12</xdr:row>
      <xdr:rowOff>0</xdr:rowOff>
    </xdr:from>
    <xdr:to>
      <xdr:col>32</xdr:col>
      <xdr:colOff>104775</xdr:colOff>
      <xdr:row>12</xdr:row>
      <xdr:rowOff>0</xdr:rowOff>
    </xdr:to>
    <xdr:sp macro="" textlink="">
      <xdr:nvSpPr>
        <xdr:cNvPr id="205318" name="Line 12">
          <a:extLst>
            <a:ext uri="{FF2B5EF4-FFF2-40B4-BE49-F238E27FC236}">
              <a16:creationId xmlns:a16="http://schemas.microsoft.com/office/drawing/2014/main" id="{7FFFA721-2E4B-469F-B3E7-121FC8B6F164}"/>
            </a:ext>
          </a:extLst>
        </xdr:cNvPr>
        <xdr:cNvSpPr>
          <a:spLocks noChangeShapeType="1"/>
        </xdr:cNvSpPr>
      </xdr:nvSpPr>
      <xdr:spPr bwMode="auto">
        <a:xfrm>
          <a:off x="676275" y="1485900"/>
          <a:ext cx="3086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0</xdr:rowOff>
    </xdr:from>
    <xdr:to>
      <xdr:col>32</xdr:col>
      <xdr:colOff>104775</xdr:colOff>
      <xdr:row>14</xdr:row>
      <xdr:rowOff>0</xdr:rowOff>
    </xdr:to>
    <xdr:sp macro="" textlink="">
      <xdr:nvSpPr>
        <xdr:cNvPr id="205319" name="Line 13">
          <a:extLst>
            <a:ext uri="{FF2B5EF4-FFF2-40B4-BE49-F238E27FC236}">
              <a16:creationId xmlns:a16="http://schemas.microsoft.com/office/drawing/2014/main" id="{C250E1EA-28AD-4934-9506-5AD8F50D8E2A}"/>
            </a:ext>
          </a:extLst>
        </xdr:cNvPr>
        <xdr:cNvSpPr>
          <a:spLocks noChangeShapeType="1"/>
        </xdr:cNvSpPr>
      </xdr:nvSpPr>
      <xdr:spPr bwMode="auto">
        <a:xfrm>
          <a:off x="2867025" y="1733550"/>
          <a:ext cx="895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10</xdr:row>
      <xdr:rowOff>85725</xdr:rowOff>
    </xdr:from>
    <xdr:to>
      <xdr:col>33</xdr:col>
      <xdr:colOff>76200</xdr:colOff>
      <xdr:row>14</xdr:row>
      <xdr:rowOff>38100</xdr:rowOff>
    </xdr:to>
    <xdr:sp macro="" textlink="">
      <xdr:nvSpPr>
        <xdr:cNvPr id="205320" name="Freeform 14">
          <a:extLst>
            <a:ext uri="{FF2B5EF4-FFF2-40B4-BE49-F238E27FC236}">
              <a16:creationId xmlns:a16="http://schemas.microsoft.com/office/drawing/2014/main" id="{B61519B4-F86F-425E-94A8-A7EAC1E7CCDA}"/>
            </a:ext>
          </a:extLst>
        </xdr:cNvPr>
        <xdr:cNvSpPr>
          <a:spLocks/>
        </xdr:cNvSpPr>
      </xdr:nvSpPr>
      <xdr:spPr bwMode="auto">
        <a:xfrm>
          <a:off x="3771900" y="132397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28575</xdr:colOff>
      <xdr:row>11</xdr:row>
      <xdr:rowOff>85725</xdr:rowOff>
    </xdr:from>
    <xdr:to>
      <xdr:col>33</xdr:col>
      <xdr:colOff>104775</xdr:colOff>
      <xdr:row>15</xdr:row>
      <xdr:rowOff>38100</xdr:rowOff>
    </xdr:to>
    <xdr:sp macro="" textlink="">
      <xdr:nvSpPr>
        <xdr:cNvPr id="205321" name="Freeform 15">
          <a:extLst>
            <a:ext uri="{FF2B5EF4-FFF2-40B4-BE49-F238E27FC236}">
              <a16:creationId xmlns:a16="http://schemas.microsoft.com/office/drawing/2014/main" id="{2C140805-2844-44EF-BBD0-0C1388D0BAB3}"/>
            </a:ext>
          </a:extLst>
        </xdr:cNvPr>
        <xdr:cNvSpPr>
          <a:spLocks/>
        </xdr:cNvSpPr>
      </xdr:nvSpPr>
      <xdr:spPr bwMode="auto">
        <a:xfrm>
          <a:off x="3800475" y="1447800"/>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xdr:colOff>
      <xdr:row>14</xdr:row>
      <xdr:rowOff>0</xdr:rowOff>
    </xdr:from>
    <xdr:to>
      <xdr:col>37</xdr:col>
      <xdr:colOff>0</xdr:colOff>
      <xdr:row>14</xdr:row>
      <xdr:rowOff>0</xdr:rowOff>
    </xdr:to>
    <xdr:sp macro="" textlink="">
      <xdr:nvSpPr>
        <xdr:cNvPr id="205322" name="Line 16">
          <a:extLst>
            <a:ext uri="{FF2B5EF4-FFF2-40B4-BE49-F238E27FC236}">
              <a16:creationId xmlns:a16="http://schemas.microsoft.com/office/drawing/2014/main" id="{7E4FB7F0-AEDA-470F-B0CD-38293DAACEBC}"/>
            </a:ext>
          </a:extLst>
        </xdr:cNvPr>
        <xdr:cNvSpPr>
          <a:spLocks noChangeShapeType="1"/>
        </xdr:cNvSpPr>
      </xdr:nvSpPr>
      <xdr:spPr bwMode="auto">
        <a:xfrm>
          <a:off x="3895725" y="1733550"/>
          <a:ext cx="33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26</xdr:row>
      <xdr:rowOff>95250</xdr:rowOff>
    </xdr:from>
    <xdr:to>
      <xdr:col>13</xdr:col>
      <xdr:colOff>9525</xdr:colOff>
      <xdr:row>28</xdr:row>
      <xdr:rowOff>76200</xdr:rowOff>
    </xdr:to>
    <xdr:sp macro="" textlink="">
      <xdr:nvSpPr>
        <xdr:cNvPr id="6161" name="Oval 17">
          <a:extLst>
            <a:ext uri="{FF2B5EF4-FFF2-40B4-BE49-F238E27FC236}">
              <a16:creationId xmlns:a16="http://schemas.microsoft.com/office/drawing/2014/main" id="{DE05EE54-0EF2-4052-9A2B-A0EB6BD6208B}"/>
            </a:ext>
          </a:extLst>
        </xdr:cNvPr>
        <xdr:cNvSpPr>
          <a:spLocks noChangeArrowheads="1"/>
        </xdr:cNvSpPr>
      </xdr:nvSpPr>
      <xdr:spPr bwMode="auto">
        <a:xfrm>
          <a:off x="1266825" y="3314700"/>
          <a:ext cx="228600" cy="22860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F</a:t>
          </a:r>
        </a:p>
      </xdr:txBody>
    </xdr:sp>
    <xdr:clientData/>
  </xdr:twoCellAnchor>
  <xdr:twoCellAnchor>
    <xdr:from>
      <xdr:col>11</xdr:col>
      <xdr:colOff>9525</xdr:colOff>
      <xdr:row>15</xdr:row>
      <xdr:rowOff>76200</xdr:rowOff>
    </xdr:from>
    <xdr:to>
      <xdr:col>13</xdr:col>
      <xdr:colOff>9525</xdr:colOff>
      <xdr:row>17</xdr:row>
      <xdr:rowOff>66675</xdr:rowOff>
    </xdr:to>
    <xdr:sp macro="" textlink="">
      <xdr:nvSpPr>
        <xdr:cNvPr id="6162" name="Oval 18">
          <a:extLst>
            <a:ext uri="{FF2B5EF4-FFF2-40B4-BE49-F238E27FC236}">
              <a16:creationId xmlns:a16="http://schemas.microsoft.com/office/drawing/2014/main" id="{5274A2A2-90ED-471F-AE93-734E49C75BEE}"/>
            </a:ext>
          </a:extLst>
        </xdr:cNvPr>
        <xdr:cNvSpPr>
          <a:spLocks noChangeArrowheads="1"/>
        </xdr:cNvSpPr>
      </xdr:nvSpPr>
      <xdr:spPr bwMode="auto">
        <a:xfrm>
          <a:off x="1266825" y="1933575"/>
          <a:ext cx="22860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E</a:t>
          </a:r>
        </a:p>
        <a:p>
          <a:pPr algn="ctr" rtl="0">
            <a:defRPr sz="1000"/>
          </a:pPr>
          <a:r>
            <a:rPr lang="en-US" sz="1000" b="0" i="0" strike="noStrike">
              <a:solidFill>
                <a:srgbClr val="000000"/>
              </a:solidFill>
              <a:latin typeface="Arial"/>
              <a:cs typeface="Arial"/>
            </a:rPr>
            <a:t>F</a:t>
          </a:r>
        </a:p>
      </xdr:txBody>
    </xdr:sp>
    <xdr:clientData/>
  </xdr:twoCellAnchor>
  <xdr:twoCellAnchor>
    <xdr:from>
      <xdr:col>2</xdr:col>
      <xdr:colOff>9525</xdr:colOff>
      <xdr:row>13</xdr:row>
      <xdr:rowOff>9525</xdr:rowOff>
    </xdr:from>
    <xdr:to>
      <xdr:col>4</xdr:col>
      <xdr:colOff>9525</xdr:colOff>
      <xdr:row>15</xdr:row>
      <xdr:rowOff>0</xdr:rowOff>
    </xdr:to>
    <xdr:sp macro="" textlink="">
      <xdr:nvSpPr>
        <xdr:cNvPr id="6163" name="Oval 19">
          <a:extLst>
            <a:ext uri="{FF2B5EF4-FFF2-40B4-BE49-F238E27FC236}">
              <a16:creationId xmlns:a16="http://schemas.microsoft.com/office/drawing/2014/main" id="{7E04245A-4FE0-40A6-9937-1D4F3E08A6C1}"/>
            </a:ext>
          </a:extLst>
        </xdr:cNvPr>
        <xdr:cNvSpPr>
          <a:spLocks noChangeArrowheads="1"/>
        </xdr:cNvSpPr>
      </xdr:nvSpPr>
      <xdr:spPr bwMode="auto">
        <a:xfrm>
          <a:off x="238125" y="1619250"/>
          <a:ext cx="22860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C</a:t>
          </a:r>
        </a:p>
      </xdr:txBody>
    </xdr:sp>
    <xdr:clientData/>
  </xdr:twoCellAnchor>
  <xdr:twoCellAnchor>
    <xdr:from>
      <xdr:col>38</xdr:col>
      <xdr:colOff>9525</xdr:colOff>
      <xdr:row>14</xdr:row>
      <xdr:rowOff>0</xdr:rowOff>
    </xdr:from>
    <xdr:to>
      <xdr:col>57</xdr:col>
      <xdr:colOff>0</xdr:colOff>
      <xdr:row>14</xdr:row>
      <xdr:rowOff>0</xdr:rowOff>
    </xdr:to>
    <xdr:sp macro="" textlink="">
      <xdr:nvSpPr>
        <xdr:cNvPr id="205326" name="Line 20">
          <a:extLst>
            <a:ext uri="{FF2B5EF4-FFF2-40B4-BE49-F238E27FC236}">
              <a16:creationId xmlns:a16="http://schemas.microsoft.com/office/drawing/2014/main" id="{EA2D1402-1F13-426E-9B83-575032DAD455}"/>
            </a:ext>
          </a:extLst>
        </xdr:cNvPr>
        <xdr:cNvSpPr>
          <a:spLocks noChangeShapeType="1"/>
        </xdr:cNvSpPr>
      </xdr:nvSpPr>
      <xdr:spPr bwMode="auto">
        <a:xfrm>
          <a:off x="4352925" y="1733550"/>
          <a:ext cx="2162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104775</xdr:colOff>
      <xdr:row>12</xdr:row>
      <xdr:rowOff>0</xdr:rowOff>
    </xdr:from>
    <xdr:to>
      <xdr:col>54</xdr:col>
      <xdr:colOff>95250</xdr:colOff>
      <xdr:row>12</xdr:row>
      <xdr:rowOff>0</xdr:rowOff>
    </xdr:to>
    <xdr:sp macro="" textlink="">
      <xdr:nvSpPr>
        <xdr:cNvPr id="205327" name="Line 21">
          <a:extLst>
            <a:ext uri="{FF2B5EF4-FFF2-40B4-BE49-F238E27FC236}">
              <a16:creationId xmlns:a16="http://schemas.microsoft.com/office/drawing/2014/main" id="{674031C1-D2C1-44CF-950F-57B20284BAFD}"/>
            </a:ext>
          </a:extLst>
        </xdr:cNvPr>
        <xdr:cNvSpPr>
          <a:spLocks noChangeShapeType="1"/>
        </xdr:cNvSpPr>
      </xdr:nvSpPr>
      <xdr:spPr bwMode="auto">
        <a:xfrm>
          <a:off x="3876675" y="1485900"/>
          <a:ext cx="2390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xdr:row>
      <xdr:rowOff>114300</xdr:rowOff>
    </xdr:from>
    <xdr:to>
      <xdr:col>20</xdr:col>
      <xdr:colOff>0</xdr:colOff>
      <xdr:row>8</xdr:row>
      <xdr:rowOff>104775</xdr:rowOff>
    </xdr:to>
    <xdr:sp macro="" textlink="">
      <xdr:nvSpPr>
        <xdr:cNvPr id="6166" name="Oval 22">
          <a:extLst>
            <a:ext uri="{FF2B5EF4-FFF2-40B4-BE49-F238E27FC236}">
              <a16:creationId xmlns:a16="http://schemas.microsoft.com/office/drawing/2014/main" id="{855C0321-214D-4EDC-B907-EA18501F1D1D}"/>
            </a:ext>
          </a:extLst>
        </xdr:cNvPr>
        <xdr:cNvSpPr>
          <a:spLocks noChangeArrowheads="1"/>
        </xdr:cNvSpPr>
      </xdr:nvSpPr>
      <xdr:spPr bwMode="auto">
        <a:xfrm>
          <a:off x="2057400" y="857250"/>
          <a:ext cx="22860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D</a:t>
          </a:r>
        </a:p>
      </xdr:txBody>
    </xdr:sp>
    <xdr:clientData/>
  </xdr:twoCellAnchor>
  <xdr:twoCellAnchor>
    <xdr:from>
      <xdr:col>3</xdr:col>
      <xdr:colOff>104775</xdr:colOff>
      <xdr:row>46</xdr:row>
      <xdr:rowOff>114300</xdr:rowOff>
    </xdr:from>
    <xdr:to>
      <xdr:col>8</xdr:col>
      <xdr:colOff>0</xdr:colOff>
      <xdr:row>49</xdr:row>
      <xdr:rowOff>57150</xdr:rowOff>
    </xdr:to>
    <xdr:sp macro="" textlink="">
      <xdr:nvSpPr>
        <xdr:cNvPr id="205329" name="Line 23">
          <a:extLst>
            <a:ext uri="{FF2B5EF4-FFF2-40B4-BE49-F238E27FC236}">
              <a16:creationId xmlns:a16="http://schemas.microsoft.com/office/drawing/2014/main" id="{9CF9D4CB-0386-46F3-9374-97FEC9AACADC}"/>
            </a:ext>
          </a:extLst>
        </xdr:cNvPr>
        <xdr:cNvSpPr>
          <a:spLocks noChangeShapeType="1"/>
        </xdr:cNvSpPr>
      </xdr:nvSpPr>
      <xdr:spPr bwMode="auto">
        <a:xfrm flipV="1">
          <a:off x="447675" y="5810250"/>
          <a:ext cx="4667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39</xdr:row>
      <xdr:rowOff>95250</xdr:rowOff>
    </xdr:from>
    <xdr:to>
      <xdr:col>8</xdr:col>
      <xdr:colOff>0</xdr:colOff>
      <xdr:row>42</xdr:row>
      <xdr:rowOff>19050</xdr:rowOff>
    </xdr:to>
    <xdr:sp macro="" textlink="">
      <xdr:nvSpPr>
        <xdr:cNvPr id="205330" name="Line 24">
          <a:extLst>
            <a:ext uri="{FF2B5EF4-FFF2-40B4-BE49-F238E27FC236}">
              <a16:creationId xmlns:a16="http://schemas.microsoft.com/office/drawing/2014/main" id="{1E768B0D-2CAF-489A-A149-72E277E0E246}"/>
            </a:ext>
          </a:extLst>
        </xdr:cNvPr>
        <xdr:cNvSpPr>
          <a:spLocks noChangeShapeType="1"/>
        </xdr:cNvSpPr>
      </xdr:nvSpPr>
      <xdr:spPr bwMode="auto">
        <a:xfrm flipV="1">
          <a:off x="457200" y="4924425"/>
          <a:ext cx="4572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24</xdr:row>
      <xdr:rowOff>57150</xdr:rowOff>
    </xdr:from>
    <xdr:to>
      <xdr:col>11</xdr:col>
      <xdr:colOff>76200</xdr:colOff>
      <xdr:row>26</xdr:row>
      <xdr:rowOff>95250</xdr:rowOff>
    </xdr:to>
    <xdr:sp macro="" textlink="">
      <xdr:nvSpPr>
        <xdr:cNvPr id="205331" name="Line 25">
          <a:extLst>
            <a:ext uri="{FF2B5EF4-FFF2-40B4-BE49-F238E27FC236}">
              <a16:creationId xmlns:a16="http://schemas.microsoft.com/office/drawing/2014/main" id="{1643DC3E-8F42-4E18-B220-A06C36A69CEA}"/>
            </a:ext>
          </a:extLst>
        </xdr:cNvPr>
        <xdr:cNvSpPr>
          <a:spLocks noChangeShapeType="1"/>
        </xdr:cNvSpPr>
      </xdr:nvSpPr>
      <xdr:spPr bwMode="auto">
        <a:xfrm flipH="1" flipV="1">
          <a:off x="1143000" y="3028950"/>
          <a:ext cx="1905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14</xdr:row>
      <xdr:rowOff>85725</xdr:rowOff>
    </xdr:from>
    <xdr:to>
      <xdr:col>8</xdr:col>
      <xdr:colOff>57150</xdr:colOff>
      <xdr:row>17</xdr:row>
      <xdr:rowOff>19050</xdr:rowOff>
    </xdr:to>
    <xdr:sp macro="" textlink="">
      <xdr:nvSpPr>
        <xdr:cNvPr id="205332" name="Line 26">
          <a:extLst>
            <a:ext uri="{FF2B5EF4-FFF2-40B4-BE49-F238E27FC236}">
              <a16:creationId xmlns:a16="http://schemas.microsoft.com/office/drawing/2014/main" id="{EB3345D9-4CE1-4139-B062-C2E8FE4409C2}"/>
            </a:ext>
          </a:extLst>
        </xdr:cNvPr>
        <xdr:cNvSpPr>
          <a:spLocks noChangeShapeType="1"/>
        </xdr:cNvSpPr>
      </xdr:nvSpPr>
      <xdr:spPr bwMode="auto">
        <a:xfrm>
          <a:off x="438150" y="1819275"/>
          <a:ext cx="5334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14</xdr:row>
      <xdr:rowOff>0</xdr:rowOff>
    </xdr:from>
    <xdr:to>
      <xdr:col>11</xdr:col>
      <xdr:colOff>28575</xdr:colOff>
      <xdr:row>16</xdr:row>
      <xdr:rowOff>0</xdr:rowOff>
    </xdr:to>
    <xdr:sp macro="" textlink="">
      <xdr:nvSpPr>
        <xdr:cNvPr id="205333" name="Line 27">
          <a:extLst>
            <a:ext uri="{FF2B5EF4-FFF2-40B4-BE49-F238E27FC236}">
              <a16:creationId xmlns:a16="http://schemas.microsoft.com/office/drawing/2014/main" id="{BECF970B-1205-43AF-84F5-FF60B4891405}"/>
            </a:ext>
          </a:extLst>
        </xdr:cNvPr>
        <xdr:cNvSpPr>
          <a:spLocks noChangeShapeType="1"/>
        </xdr:cNvSpPr>
      </xdr:nvSpPr>
      <xdr:spPr bwMode="auto">
        <a:xfrm flipH="1" flipV="1">
          <a:off x="1019175" y="1733550"/>
          <a:ext cx="26670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95250</xdr:colOff>
      <xdr:row>8</xdr:row>
      <xdr:rowOff>66675</xdr:rowOff>
    </xdr:from>
    <xdr:to>
      <xdr:col>18</xdr:col>
      <xdr:colOff>38100</xdr:colOff>
      <xdr:row>12</xdr:row>
      <xdr:rowOff>0</xdr:rowOff>
    </xdr:to>
    <xdr:sp macro="" textlink="">
      <xdr:nvSpPr>
        <xdr:cNvPr id="205334" name="Line 28">
          <a:extLst>
            <a:ext uri="{FF2B5EF4-FFF2-40B4-BE49-F238E27FC236}">
              <a16:creationId xmlns:a16="http://schemas.microsoft.com/office/drawing/2014/main" id="{57808EEE-B80D-4755-8133-A2FE9A362B69}"/>
            </a:ext>
          </a:extLst>
        </xdr:cNvPr>
        <xdr:cNvSpPr>
          <a:spLocks noChangeShapeType="1"/>
        </xdr:cNvSpPr>
      </xdr:nvSpPr>
      <xdr:spPr bwMode="auto">
        <a:xfrm flipH="1">
          <a:off x="1581150" y="1057275"/>
          <a:ext cx="51435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14</xdr:row>
      <xdr:rowOff>0</xdr:rowOff>
    </xdr:from>
    <xdr:to>
      <xdr:col>24</xdr:col>
      <xdr:colOff>0</xdr:colOff>
      <xdr:row>14</xdr:row>
      <xdr:rowOff>0</xdr:rowOff>
    </xdr:to>
    <xdr:sp macro="" textlink="">
      <xdr:nvSpPr>
        <xdr:cNvPr id="205335" name="Line 29">
          <a:extLst>
            <a:ext uri="{FF2B5EF4-FFF2-40B4-BE49-F238E27FC236}">
              <a16:creationId xmlns:a16="http://schemas.microsoft.com/office/drawing/2014/main" id="{27AFDE2C-C26C-4398-A517-4C21AD2B81EB}"/>
            </a:ext>
          </a:extLst>
        </xdr:cNvPr>
        <xdr:cNvSpPr>
          <a:spLocks noChangeShapeType="1"/>
        </xdr:cNvSpPr>
      </xdr:nvSpPr>
      <xdr:spPr bwMode="auto">
        <a:xfrm>
          <a:off x="1943100" y="1733550"/>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13</xdr:row>
      <xdr:rowOff>0</xdr:rowOff>
    </xdr:from>
    <xdr:to>
      <xdr:col>9</xdr:col>
      <xdr:colOff>104775</xdr:colOff>
      <xdr:row>51</xdr:row>
      <xdr:rowOff>38100</xdr:rowOff>
    </xdr:to>
    <xdr:grpSp>
      <xdr:nvGrpSpPr>
        <xdr:cNvPr id="205336" name="Group 65">
          <a:extLst>
            <a:ext uri="{FF2B5EF4-FFF2-40B4-BE49-F238E27FC236}">
              <a16:creationId xmlns:a16="http://schemas.microsoft.com/office/drawing/2014/main" id="{B23BC69A-8A40-4E41-A110-0611F1E897C4}"/>
            </a:ext>
          </a:extLst>
        </xdr:cNvPr>
        <xdr:cNvGrpSpPr>
          <a:grpSpLocks/>
        </xdr:cNvGrpSpPr>
      </xdr:nvGrpSpPr>
      <xdr:grpSpPr bwMode="auto">
        <a:xfrm>
          <a:off x="809625" y="1609725"/>
          <a:ext cx="323850" cy="4743450"/>
          <a:chOff x="166" y="289"/>
          <a:chExt cx="43" cy="651"/>
        </a:xfrm>
      </xdr:grpSpPr>
      <xdr:grpSp>
        <xdr:nvGrpSpPr>
          <xdr:cNvPr id="205504" name="Group 66">
            <a:extLst>
              <a:ext uri="{FF2B5EF4-FFF2-40B4-BE49-F238E27FC236}">
                <a16:creationId xmlns:a16="http://schemas.microsoft.com/office/drawing/2014/main" id="{8D18ABF3-999C-40EE-8410-16CB8539191F}"/>
              </a:ext>
            </a:extLst>
          </xdr:cNvPr>
          <xdr:cNvGrpSpPr>
            <a:grpSpLocks/>
          </xdr:cNvGrpSpPr>
        </xdr:nvGrpSpPr>
        <xdr:grpSpPr bwMode="auto">
          <a:xfrm>
            <a:off x="179" y="341"/>
            <a:ext cx="27" cy="35"/>
            <a:chOff x="170" y="484"/>
            <a:chExt cx="21" cy="23"/>
          </a:xfrm>
        </xdr:grpSpPr>
        <xdr:grpSp>
          <xdr:nvGrpSpPr>
            <xdr:cNvPr id="205521" name="Group 67">
              <a:extLst>
                <a:ext uri="{FF2B5EF4-FFF2-40B4-BE49-F238E27FC236}">
                  <a16:creationId xmlns:a16="http://schemas.microsoft.com/office/drawing/2014/main" id="{5AA055D3-80C0-4EEA-AFFE-6EDDF3B969A2}"/>
                </a:ext>
              </a:extLst>
            </xdr:cNvPr>
            <xdr:cNvGrpSpPr>
              <a:grpSpLocks/>
            </xdr:cNvGrpSpPr>
          </xdr:nvGrpSpPr>
          <xdr:grpSpPr bwMode="auto">
            <a:xfrm>
              <a:off x="170" y="484"/>
              <a:ext cx="13" cy="23"/>
              <a:chOff x="170" y="484"/>
              <a:chExt cx="17" cy="31"/>
            </a:xfrm>
          </xdr:grpSpPr>
          <xdr:sp macro="" textlink="">
            <xdr:nvSpPr>
              <xdr:cNvPr id="205524" name="Line 68">
                <a:extLst>
                  <a:ext uri="{FF2B5EF4-FFF2-40B4-BE49-F238E27FC236}">
                    <a16:creationId xmlns:a16="http://schemas.microsoft.com/office/drawing/2014/main" id="{5904702E-25BB-47B8-80C4-FD222F271EC4}"/>
                  </a:ext>
                </a:extLst>
              </xdr:cNvPr>
              <xdr:cNvSpPr>
                <a:spLocks noChangeShapeType="1"/>
              </xdr:cNvSpPr>
            </xdr:nvSpPr>
            <xdr:spPr bwMode="auto">
              <a:xfrm>
                <a:off x="171" y="484"/>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525" name="AutoShape 69">
                <a:extLst>
                  <a:ext uri="{FF2B5EF4-FFF2-40B4-BE49-F238E27FC236}">
                    <a16:creationId xmlns:a16="http://schemas.microsoft.com/office/drawing/2014/main" id="{9EABF5CE-338C-4034-A28D-65F559BF7ED3}"/>
                  </a:ext>
                </a:extLst>
              </xdr:cNvPr>
              <xdr:cNvCxnSpPr>
                <a:cxnSpLocks noChangeShapeType="1"/>
                <a:stCxn id="205524" idx="1"/>
                <a:endCxn id="205526" idx="0"/>
              </xdr:cNvCxnSpPr>
            </xdr:nvCxnSpPr>
            <xdr:spPr bwMode="auto">
              <a:xfrm flipH="1">
                <a:off x="170" y="484"/>
                <a:ext cx="17"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526" name="Line 70">
                <a:extLst>
                  <a:ext uri="{FF2B5EF4-FFF2-40B4-BE49-F238E27FC236}">
                    <a16:creationId xmlns:a16="http://schemas.microsoft.com/office/drawing/2014/main" id="{E300E510-DBB7-48E1-BCE9-BA9D0BE49462}"/>
                  </a:ext>
                </a:extLst>
              </xdr:cNvPr>
              <xdr:cNvSpPr>
                <a:spLocks noChangeShapeType="1"/>
              </xdr:cNvSpPr>
            </xdr:nvSpPr>
            <xdr:spPr bwMode="auto">
              <a:xfrm>
                <a:off x="170" y="515"/>
                <a:ext cx="1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527" name="AutoShape 71">
                <a:extLst>
                  <a:ext uri="{FF2B5EF4-FFF2-40B4-BE49-F238E27FC236}">
                    <a16:creationId xmlns:a16="http://schemas.microsoft.com/office/drawing/2014/main" id="{D1883413-68E9-4D31-81F2-DA21C9297885}"/>
                  </a:ext>
                </a:extLst>
              </xdr:cNvPr>
              <xdr:cNvCxnSpPr>
                <a:cxnSpLocks noChangeShapeType="1"/>
                <a:stCxn id="205524" idx="0"/>
                <a:endCxn id="205526" idx="1"/>
              </xdr:cNvCxnSpPr>
            </xdr:nvCxnSpPr>
            <xdr:spPr bwMode="auto">
              <a:xfrm>
                <a:off x="171" y="484"/>
                <a:ext cx="16"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528" name="Oval 72">
                <a:extLst>
                  <a:ext uri="{FF2B5EF4-FFF2-40B4-BE49-F238E27FC236}">
                    <a16:creationId xmlns:a16="http://schemas.microsoft.com/office/drawing/2014/main" id="{0E65D870-AB70-46B2-BA51-1502DCF03612}"/>
                  </a:ext>
                </a:extLst>
              </xdr:cNvPr>
              <xdr:cNvSpPr>
                <a:spLocks noChangeArrowheads="1"/>
              </xdr:cNvSpPr>
            </xdr:nvSpPr>
            <xdr:spPr bwMode="auto">
              <a:xfrm>
                <a:off x="174" y="495"/>
                <a:ext cx="9" cy="9"/>
              </a:xfrm>
              <a:prstGeom prst="ellipse">
                <a:avLst/>
              </a:prstGeom>
              <a:solidFill>
                <a:srgbClr val="000000"/>
              </a:solidFill>
              <a:ln w="9525">
                <a:solidFill>
                  <a:srgbClr val="000000"/>
                </a:solidFill>
                <a:round/>
                <a:headEnd/>
                <a:tailEnd/>
              </a:ln>
            </xdr:spPr>
          </xdr:sp>
        </xdr:grpSp>
        <xdr:sp macro="" textlink="">
          <xdr:nvSpPr>
            <xdr:cNvPr id="205522" name="Line 73">
              <a:extLst>
                <a:ext uri="{FF2B5EF4-FFF2-40B4-BE49-F238E27FC236}">
                  <a16:creationId xmlns:a16="http://schemas.microsoft.com/office/drawing/2014/main" id="{BB2A1AB5-A942-4A0A-BC4F-EBC000F6B039}"/>
                </a:ext>
              </a:extLst>
            </xdr:cNvPr>
            <xdr:cNvSpPr>
              <a:spLocks noChangeShapeType="1"/>
            </xdr:cNvSpPr>
          </xdr:nvSpPr>
          <xdr:spPr bwMode="auto">
            <a:xfrm>
              <a:off x="177" y="496"/>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23" name="Line 74">
              <a:extLst>
                <a:ext uri="{FF2B5EF4-FFF2-40B4-BE49-F238E27FC236}">
                  <a16:creationId xmlns:a16="http://schemas.microsoft.com/office/drawing/2014/main" id="{3464262A-B508-4CEA-B2D5-FB0A8DCCC251}"/>
                </a:ext>
              </a:extLst>
            </xdr:cNvPr>
            <xdr:cNvSpPr>
              <a:spLocks noChangeShapeType="1"/>
            </xdr:cNvSpPr>
          </xdr:nvSpPr>
          <xdr:spPr bwMode="auto">
            <a:xfrm>
              <a:off x="191" y="490"/>
              <a:ext cx="0"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5505" name="Line 75">
            <a:extLst>
              <a:ext uri="{FF2B5EF4-FFF2-40B4-BE49-F238E27FC236}">
                <a16:creationId xmlns:a16="http://schemas.microsoft.com/office/drawing/2014/main" id="{15D735E5-4158-445B-BF90-1EEDFF9F4170}"/>
              </a:ext>
            </a:extLst>
          </xdr:cNvPr>
          <xdr:cNvSpPr>
            <a:spLocks noChangeShapeType="1"/>
          </xdr:cNvSpPr>
        </xdr:nvSpPr>
        <xdr:spPr bwMode="auto">
          <a:xfrm flipV="1">
            <a:off x="180" y="816"/>
            <a:ext cx="0" cy="1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06" name="Line 76">
            <a:extLst>
              <a:ext uri="{FF2B5EF4-FFF2-40B4-BE49-F238E27FC236}">
                <a16:creationId xmlns:a16="http://schemas.microsoft.com/office/drawing/2014/main" id="{E9EBDAC2-48C2-4E40-B3CC-4E411EE73047}"/>
              </a:ext>
            </a:extLst>
          </xdr:cNvPr>
          <xdr:cNvSpPr>
            <a:spLocks noChangeShapeType="1"/>
          </xdr:cNvSpPr>
        </xdr:nvSpPr>
        <xdr:spPr bwMode="auto">
          <a:xfrm flipV="1">
            <a:off x="195" y="816"/>
            <a:ext cx="0" cy="1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07" name="Rectangle 77" descr="Wide upward diagonal">
            <a:extLst>
              <a:ext uri="{FF2B5EF4-FFF2-40B4-BE49-F238E27FC236}">
                <a16:creationId xmlns:a16="http://schemas.microsoft.com/office/drawing/2014/main" id="{FB2FFBCC-6DD6-4A13-8AB6-12B5DAA2A619}"/>
              </a:ext>
            </a:extLst>
          </xdr:cNvPr>
          <xdr:cNvSpPr>
            <a:spLocks noChangeArrowheads="1"/>
          </xdr:cNvSpPr>
        </xdr:nvSpPr>
        <xdr:spPr bwMode="auto">
          <a:xfrm>
            <a:off x="180" y="697"/>
            <a:ext cx="15" cy="119"/>
          </a:xfrm>
          <a:prstGeom prst="rect">
            <a:avLst/>
          </a:prstGeom>
          <a:pattFill prst="wdUpDiag">
            <a:fgClr>
              <a:srgbClr val="000000"/>
            </a:fgClr>
            <a:bgClr>
              <a:srgbClr val="FFFFFF"/>
            </a:bgClr>
          </a:pattFill>
          <a:ln w="9525">
            <a:solidFill>
              <a:srgbClr val="000000"/>
            </a:solidFill>
            <a:miter lim="800000"/>
            <a:headEnd/>
            <a:tailEnd/>
          </a:ln>
        </xdr:spPr>
      </xdr:sp>
      <xdr:sp macro="" textlink="">
        <xdr:nvSpPr>
          <xdr:cNvPr id="205508" name="Freeform 78">
            <a:extLst>
              <a:ext uri="{FF2B5EF4-FFF2-40B4-BE49-F238E27FC236}">
                <a16:creationId xmlns:a16="http://schemas.microsoft.com/office/drawing/2014/main" id="{9C8CE14A-2DEA-4B71-9205-668AADF8D1BB}"/>
              </a:ext>
            </a:extLst>
          </xdr:cNvPr>
          <xdr:cNvSpPr>
            <a:spLocks/>
          </xdr:cNvSpPr>
        </xdr:nvSpPr>
        <xdr:spPr bwMode="auto">
          <a:xfrm>
            <a:off x="170" y="935"/>
            <a:ext cx="35" cy="5"/>
          </a:xfrm>
          <a:custGeom>
            <a:avLst/>
            <a:gdLst>
              <a:gd name="T0" fmla="*/ 0 w 37"/>
              <a:gd name="T1" fmla="*/ 0 h 5"/>
              <a:gd name="T2" fmla="*/ 9 w 37"/>
              <a:gd name="T3" fmla="*/ 0 h 5"/>
              <a:gd name="T4" fmla="*/ 9 w 37"/>
              <a:gd name="T5" fmla="*/ 5 h 5"/>
              <a:gd name="T6" fmla="*/ 9 w 37"/>
              <a:gd name="T7" fmla="*/ 5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509" name="Line 79">
            <a:extLst>
              <a:ext uri="{FF2B5EF4-FFF2-40B4-BE49-F238E27FC236}">
                <a16:creationId xmlns:a16="http://schemas.microsoft.com/office/drawing/2014/main" id="{89CDC2AF-83B3-4A49-BA72-5874EDA0DC70}"/>
              </a:ext>
            </a:extLst>
          </xdr:cNvPr>
          <xdr:cNvSpPr>
            <a:spLocks noChangeShapeType="1"/>
          </xdr:cNvSpPr>
        </xdr:nvSpPr>
        <xdr:spPr bwMode="auto">
          <a:xfrm flipV="1">
            <a:off x="180" y="376"/>
            <a:ext cx="0" cy="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10" name="Line 80">
            <a:extLst>
              <a:ext uri="{FF2B5EF4-FFF2-40B4-BE49-F238E27FC236}">
                <a16:creationId xmlns:a16="http://schemas.microsoft.com/office/drawing/2014/main" id="{A00A85BD-1567-4ACC-850F-122970ACBF64}"/>
              </a:ext>
            </a:extLst>
          </xdr:cNvPr>
          <xdr:cNvSpPr>
            <a:spLocks noChangeShapeType="1"/>
          </xdr:cNvSpPr>
        </xdr:nvSpPr>
        <xdr:spPr bwMode="auto">
          <a:xfrm flipV="1">
            <a:off x="195" y="487"/>
            <a:ext cx="0" cy="2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11" name="Line 81">
            <a:extLst>
              <a:ext uri="{FF2B5EF4-FFF2-40B4-BE49-F238E27FC236}">
                <a16:creationId xmlns:a16="http://schemas.microsoft.com/office/drawing/2014/main" id="{0AD7533E-B7F8-48A0-9CD0-BD0C522CE39E}"/>
              </a:ext>
            </a:extLst>
          </xdr:cNvPr>
          <xdr:cNvSpPr>
            <a:spLocks noChangeShapeType="1"/>
          </xdr:cNvSpPr>
        </xdr:nvSpPr>
        <xdr:spPr bwMode="auto">
          <a:xfrm flipV="1">
            <a:off x="195" y="376"/>
            <a:ext cx="0" cy="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12" name="Line 82">
            <a:extLst>
              <a:ext uri="{FF2B5EF4-FFF2-40B4-BE49-F238E27FC236}">
                <a16:creationId xmlns:a16="http://schemas.microsoft.com/office/drawing/2014/main" id="{DB3C68D3-A971-401C-9AEE-DE65E08FB9A9}"/>
              </a:ext>
            </a:extLst>
          </xdr:cNvPr>
          <xdr:cNvSpPr>
            <a:spLocks noChangeShapeType="1"/>
          </xdr:cNvSpPr>
        </xdr:nvSpPr>
        <xdr:spPr bwMode="auto">
          <a:xfrm flipV="1">
            <a:off x="181" y="306"/>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13" name="Line 83">
            <a:extLst>
              <a:ext uri="{FF2B5EF4-FFF2-40B4-BE49-F238E27FC236}">
                <a16:creationId xmlns:a16="http://schemas.microsoft.com/office/drawing/2014/main" id="{5BCE8241-9695-42AB-B2A1-B4C8487B250C}"/>
              </a:ext>
            </a:extLst>
          </xdr:cNvPr>
          <xdr:cNvSpPr>
            <a:spLocks noChangeShapeType="1"/>
          </xdr:cNvSpPr>
        </xdr:nvSpPr>
        <xdr:spPr bwMode="auto">
          <a:xfrm flipV="1">
            <a:off x="195" y="306"/>
            <a:ext cx="0" cy="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14" name="Arc 84">
            <a:extLst>
              <a:ext uri="{FF2B5EF4-FFF2-40B4-BE49-F238E27FC236}">
                <a16:creationId xmlns:a16="http://schemas.microsoft.com/office/drawing/2014/main" id="{F7C475BB-44C6-4A2C-9DCA-572A91ECE797}"/>
              </a:ext>
            </a:extLst>
          </xdr:cNvPr>
          <xdr:cNvSpPr>
            <a:spLocks/>
          </xdr:cNvSpPr>
        </xdr:nvSpPr>
        <xdr:spPr bwMode="auto">
          <a:xfrm rot="10800000" flipH="1" flipV="1">
            <a:off x="189" y="299"/>
            <a:ext cx="6"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515" name="Arc 85">
            <a:extLst>
              <a:ext uri="{FF2B5EF4-FFF2-40B4-BE49-F238E27FC236}">
                <a16:creationId xmlns:a16="http://schemas.microsoft.com/office/drawing/2014/main" id="{7B4236ED-9E2E-4CB3-BA19-44099EBC926F}"/>
              </a:ext>
            </a:extLst>
          </xdr:cNvPr>
          <xdr:cNvSpPr>
            <a:spLocks/>
          </xdr:cNvSpPr>
        </xdr:nvSpPr>
        <xdr:spPr bwMode="auto">
          <a:xfrm rot="5400000" flipH="1" flipV="1">
            <a:off x="181" y="299"/>
            <a:ext cx="7"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516" name="Arc 86">
            <a:extLst>
              <a:ext uri="{FF2B5EF4-FFF2-40B4-BE49-F238E27FC236}">
                <a16:creationId xmlns:a16="http://schemas.microsoft.com/office/drawing/2014/main" id="{0005EA19-9EEF-48E1-A87B-A50242ED83CA}"/>
              </a:ext>
            </a:extLst>
          </xdr:cNvPr>
          <xdr:cNvSpPr>
            <a:spLocks/>
          </xdr:cNvSpPr>
        </xdr:nvSpPr>
        <xdr:spPr bwMode="auto">
          <a:xfrm rot="5400000" flipH="1" flipV="1">
            <a:off x="172" y="290"/>
            <a:ext cx="17" cy="1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517" name="Arc 87">
            <a:extLst>
              <a:ext uri="{FF2B5EF4-FFF2-40B4-BE49-F238E27FC236}">
                <a16:creationId xmlns:a16="http://schemas.microsoft.com/office/drawing/2014/main" id="{00EACA7C-7B1C-4F3F-A9DA-D3B495106D44}"/>
              </a:ext>
            </a:extLst>
          </xdr:cNvPr>
          <xdr:cNvSpPr>
            <a:spLocks/>
          </xdr:cNvSpPr>
        </xdr:nvSpPr>
        <xdr:spPr bwMode="auto">
          <a:xfrm rot="10800000" flipH="1" flipV="1">
            <a:off x="189" y="289"/>
            <a:ext cx="15" cy="1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518" name="Line 88">
            <a:extLst>
              <a:ext uri="{FF2B5EF4-FFF2-40B4-BE49-F238E27FC236}">
                <a16:creationId xmlns:a16="http://schemas.microsoft.com/office/drawing/2014/main" id="{B64426C9-1097-4B9F-8A0B-84E4CC05CBA0}"/>
              </a:ext>
            </a:extLst>
          </xdr:cNvPr>
          <xdr:cNvSpPr>
            <a:spLocks noChangeShapeType="1"/>
          </xdr:cNvSpPr>
        </xdr:nvSpPr>
        <xdr:spPr bwMode="auto">
          <a:xfrm>
            <a:off x="181" y="312"/>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519" name="Rectangle 89">
            <a:extLst>
              <a:ext uri="{FF2B5EF4-FFF2-40B4-BE49-F238E27FC236}">
                <a16:creationId xmlns:a16="http://schemas.microsoft.com/office/drawing/2014/main" id="{A5A91B46-B7B9-476C-8BF2-03F1A383B01A}"/>
              </a:ext>
            </a:extLst>
          </xdr:cNvPr>
          <xdr:cNvSpPr>
            <a:spLocks noChangeArrowheads="1"/>
          </xdr:cNvSpPr>
        </xdr:nvSpPr>
        <xdr:spPr bwMode="auto">
          <a:xfrm>
            <a:off x="166" y="477"/>
            <a:ext cx="43" cy="11"/>
          </a:xfrm>
          <a:prstGeom prst="rect">
            <a:avLst/>
          </a:prstGeom>
          <a:solidFill>
            <a:srgbClr val="FFFFFF"/>
          </a:solidFill>
          <a:ln w="9525">
            <a:solidFill>
              <a:srgbClr val="000000"/>
            </a:solidFill>
            <a:miter lim="800000"/>
            <a:headEnd/>
            <a:tailEnd/>
          </a:ln>
        </xdr:spPr>
      </xdr:sp>
      <xdr:sp macro="" textlink="">
        <xdr:nvSpPr>
          <xdr:cNvPr id="205520" name="Line 90">
            <a:extLst>
              <a:ext uri="{FF2B5EF4-FFF2-40B4-BE49-F238E27FC236}">
                <a16:creationId xmlns:a16="http://schemas.microsoft.com/office/drawing/2014/main" id="{3DF6A3B3-A94D-4F5A-9C45-C556CEA1010D}"/>
              </a:ext>
            </a:extLst>
          </xdr:cNvPr>
          <xdr:cNvSpPr>
            <a:spLocks noChangeShapeType="1"/>
          </xdr:cNvSpPr>
        </xdr:nvSpPr>
        <xdr:spPr bwMode="auto">
          <a:xfrm flipV="1">
            <a:off x="180" y="488"/>
            <a:ext cx="0" cy="2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9525</xdr:colOff>
      <xdr:row>13</xdr:row>
      <xdr:rowOff>0</xdr:rowOff>
    </xdr:from>
    <xdr:to>
      <xdr:col>17</xdr:col>
      <xdr:colOff>104775</xdr:colOff>
      <xdr:row>51</xdr:row>
      <xdr:rowOff>38100</xdr:rowOff>
    </xdr:to>
    <xdr:grpSp>
      <xdr:nvGrpSpPr>
        <xdr:cNvPr id="205337" name="Group 91">
          <a:extLst>
            <a:ext uri="{FF2B5EF4-FFF2-40B4-BE49-F238E27FC236}">
              <a16:creationId xmlns:a16="http://schemas.microsoft.com/office/drawing/2014/main" id="{AE4393FA-08C5-4ADC-B8C7-D9414F88F6F8}"/>
            </a:ext>
          </a:extLst>
        </xdr:cNvPr>
        <xdr:cNvGrpSpPr>
          <a:grpSpLocks/>
        </xdr:cNvGrpSpPr>
      </xdr:nvGrpSpPr>
      <xdr:grpSpPr bwMode="auto">
        <a:xfrm>
          <a:off x="1724025" y="1609725"/>
          <a:ext cx="323850" cy="4743450"/>
          <a:chOff x="166" y="289"/>
          <a:chExt cx="43" cy="651"/>
        </a:xfrm>
      </xdr:grpSpPr>
      <xdr:grpSp>
        <xdr:nvGrpSpPr>
          <xdr:cNvPr id="205479" name="Group 92">
            <a:extLst>
              <a:ext uri="{FF2B5EF4-FFF2-40B4-BE49-F238E27FC236}">
                <a16:creationId xmlns:a16="http://schemas.microsoft.com/office/drawing/2014/main" id="{C46DCE90-3853-4FE8-9A5D-813DCFE5A920}"/>
              </a:ext>
            </a:extLst>
          </xdr:cNvPr>
          <xdr:cNvGrpSpPr>
            <a:grpSpLocks/>
          </xdr:cNvGrpSpPr>
        </xdr:nvGrpSpPr>
        <xdr:grpSpPr bwMode="auto">
          <a:xfrm>
            <a:off x="179" y="341"/>
            <a:ext cx="27" cy="35"/>
            <a:chOff x="170" y="484"/>
            <a:chExt cx="21" cy="23"/>
          </a:xfrm>
        </xdr:grpSpPr>
        <xdr:grpSp>
          <xdr:nvGrpSpPr>
            <xdr:cNvPr id="205496" name="Group 93">
              <a:extLst>
                <a:ext uri="{FF2B5EF4-FFF2-40B4-BE49-F238E27FC236}">
                  <a16:creationId xmlns:a16="http://schemas.microsoft.com/office/drawing/2014/main" id="{A93F303F-4112-49C2-90FE-D862B8E3C9A8}"/>
                </a:ext>
              </a:extLst>
            </xdr:cNvPr>
            <xdr:cNvGrpSpPr>
              <a:grpSpLocks/>
            </xdr:cNvGrpSpPr>
          </xdr:nvGrpSpPr>
          <xdr:grpSpPr bwMode="auto">
            <a:xfrm>
              <a:off x="170" y="484"/>
              <a:ext cx="13" cy="23"/>
              <a:chOff x="170" y="484"/>
              <a:chExt cx="17" cy="31"/>
            </a:xfrm>
          </xdr:grpSpPr>
          <xdr:sp macro="" textlink="">
            <xdr:nvSpPr>
              <xdr:cNvPr id="205499" name="Line 94">
                <a:extLst>
                  <a:ext uri="{FF2B5EF4-FFF2-40B4-BE49-F238E27FC236}">
                    <a16:creationId xmlns:a16="http://schemas.microsoft.com/office/drawing/2014/main" id="{06DB05D3-114C-4E1F-A80E-C09951ED1E86}"/>
                  </a:ext>
                </a:extLst>
              </xdr:cNvPr>
              <xdr:cNvSpPr>
                <a:spLocks noChangeShapeType="1"/>
              </xdr:cNvSpPr>
            </xdr:nvSpPr>
            <xdr:spPr bwMode="auto">
              <a:xfrm>
                <a:off x="171" y="484"/>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500" name="AutoShape 95">
                <a:extLst>
                  <a:ext uri="{FF2B5EF4-FFF2-40B4-BE49-F238E27FC236}">
                    <a16:creationId xmlns:a16="http://schemas.microsoft.com/office/drawing/2014/main" id="{92B2DADA-8A41-48FA-89F4-3D05019FDFEE}"/>
                  </a:ext>
                </a:extLst>
              </xdr:cNvPr>
              <xdr:cNvCxnSpPr>
                <a:cxnSpLocks noChangeShapeType="1"/>
                <a:stCxn id="205499" idx="1"/>
                <a:endCxn id="205501" idx="0"/>
              </xdr:cNvCxnSpPr>
            </xdr:nvCxnSpPr>
            <xdr:spPr bwMode="auto">
              <a:xfrm flipH="1">
                <a:off x="170" y="484"/>
                <a:ext cx="17"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501" name="Line 96">
                <a:extLst>
                  <a:ext uri="{FF2B5EF4-FFF2-40B4-BE49-F238E27FC236}">
                    <a16:creationId xmlns:a16="http://schemas.microsoft.com/office/drawing/2014/main" id="{36144D47-F354-44EE-815F-14F63A1D0253}"/>
                  </a:ext>
                </a:extLst>
              </xdr:cNvPr>
              <xdr:cNvSpPr>
                <a:spLocks noChangeShapeType="1"/>
              </xdr:cNvSpPr>
            </xdr:nvSpPr>
            <xdr:spPr bwMode="auto">
              <a:xfrm>
                <a:off x="170" y="515"/>
                <a:ext cx="1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502" name="AutoShape 97">
                <a:extLst>
                  <a:ext uri="{FF2B5EF4-FFF2-40B4-BE49-F238E27FC236}">
                    <a16:creationId xmlns:a16="http://schemas.microsoft.com/office/drawing/2014/main" id="{C5281D12-8813-4ABE-928A-4C62CEEAD2FC}"/>
                  </a:ext>
                </a:extLst>
              </xdr:cNvPr>
              <xdr:cNvCxnSpPr>
                <a:cxnSpLocks noChangeShapeType="1"/>
                <a:stCxn id="205499" idx="0"/>
                <a:endCxn id="205501" idx="1"/>
              </xdr:cNvCxnSpPr>
            </xdr:nvCxnSpPr>
            <xdr:spPr bwMode="auto">
              <a:xfrm>
                <a:off x="171" y="484"/>
                <a:ext cx="16"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503" name="Oval 98">
                <a:extLst>
                  <a:ext uri="{FF2B5EF4-FFF2-40B4-BE49-F238E27FC236}">
                    <a16:creationId xmlns:a16="http://schemas.microsoft.com/office/drawing/2014/main" id="{DD126E3B-F433-468A-9935-2A85C178B08D}"/>
                  </a:ext>
                </a:extLst>
              </xdr:cNvPr>
              <xdr:cNvSpPr>
                <a:spLocks noChangeArrowheads="1"/>
              </xdr:cNvSpPr>
            </xdr:nvSpPr>
            <xdr:spPr bwMode="auto">
              <a:xfrm>
                <a:off x="174" y="495"/>
                <a:ext cx="9" cy="9"/>
              </a:xfrm>
              <a:prstGeom prst="ellipse">
                <a:avLst/>
              </a:prstGeom>
              <a:solidFill>
                <a:srgbClr val="000000"/>
              </a:solidFill>
              <a:ln w="9525">
                <a:solidFill>
                  <a:srgbClr val="000000"/>
                </a:solidFill>
                <a:round/>
                <a:headEnd/>
                <a:tailEnd/>
              </a:ln>
            </xdr:spPr>
          </xdr:sp>
        </xdr:grpSp>
        <xdr:sp macro="" textlink="">
          <xdr:nvSpPr>
            <xdr:cNvPr id="205497" name="Line 99">
              <a:extLst>
                <a:ext uri="{FF2B5EF4-FFF2-40B4-BE49-F238E27FC236}">
                  <a16:creationId xmlns:a16="http://schemas.microsoft.com/office/drawing/2014/main" id="{EFE6B176-63BD-4ADB-9416-7C2CAF71EC3E}"/>
                </a:ext>
              </a:extLst>
            </xdr:cNvPr>
            <xdr:cNvSpPr>
              <a:spLocks noChangeShapeType="1"/>
            </xdr:cNvSpPr>
          </xdr:nvSpPr>
          <xdr:spPr bwMode="auto">
            <a:xfrm>
              <a:off x="177" y="496"/>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98" name="Line 100">
              <a:extLst>
                <a:ext uri="{FF2B5EF4-FFF2-40B4-BE49-F238E27FC236}">
                  <a16:creationId xmlns:a16="http://schemas.microsoft.com/office/drawing/2014/main" id="{5AFF4D2F-AE1C-42F1-B007-128AECFB82BA}"/>
                </a:ext>
              </a:extLst>
            </xdr:cNvPr>
            <xdr:cNvSpPr>
              <a:spLocks noChangeShapeType="1"/>
            </xdr:cNvSpPr>
          </xdr:nvSpPr>
          <xdr:spPr bwMode="auto">
            <a:xfrm>
              <a:off x="191" y="490"/>
              <a:ext cx="0"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5480" name="Line 101">
            <a:extLst>
              <a:ext uri="{FF2B5EF4-FFF2-40B4-BE49-F238E27FC236}">
                <a16:creationId xmlns:a16="http://schemas.microsoft.com/office/drawing/2014/main" id="{1D221BE5-6104-43AC-946E-BC15B6DDA104}"/>
              </a:ext>
            </a:extLst>
          </xdr:cNvPr>
          <xdr:cNvSpPr>
            <a:spLocks noChangeShapeType="1"/>
          </xdr:cNvSpPr>
        </xdr:nvSpPr>
        <xdr:spPr bwMode="auto">
          <a:xfrm flipV="1">
            <a:off x="180" y="816"/>
            <a:ext cx="0" cy="1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81" name="Line 102">
            <a:extLst>
              <a:ext uri="{FF2B5EF4-FFF2-40B4-BE49-F238E27FC236}">
                <a16:creationId xmlns:a16="http://schemas.microsoft.com/office/drawing/2014/main" id="{88101250-1D96-484C-82D4-FA6650DDAD28}"/>
              </a:ext>
            </a:extLst>
          </xdr:cNvPr>
          <xdr:cNvSpPr>
            <a:spLocks noChangeShapeType="1"/>
          </xdr:cNvSpPr>
        </xdr:nvSpPr>
        <xdr:spPr bwMode="auto">
          <a:xfrm flipV="1">
            <a:off x="195" y="816"/>
            <a:ext cx="0" cy="1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82" name="Rectangle 103" descr="Wide upward diagonal">
            <a:extLst>
              <a:ext uri="{FF2B5EF4-FFF2-40B4-BE49-F238E27FC236}">
                <a16:creationId xmlns:a16="http://schemas.microsoft.com/office/drawing/2014/main" id="{B95DCC45-E37D-4AF9-ADE0-49F5E616E8C8}"/>
              </a:ext>
            </a:extLst>
          </xdr:cNvPr>
          <xdr:cNvSpPr>
            <a:spLocks noChangeArrowheads="1"/>
          </xdr:cNvSpPr>
        </xdr:nvSpPr>
        <xdr:spPr bwMode="auto">
          <a:xfrm>
            <a:off x="180" y="697"/>
            <a:ext cx="15" cy="119"/>
          </a:xfrm>
          <a:prstGeom prst="rect">
            <a:avLst/>
          </a:prstGeom>
          <a:pattFill prst="wdUpDiag">
            <a:fgClr>
              <a:srgbClr val="000000"/>
            </a:fgClr>
            <a:bgClr>
              <a:srgbClr val="FFFFFF"/>
            </a:bgClr>
          </a:pattFill>
          <a:ln w="9525">
            <a:solidFill>
              <a:srgbClr val="000000"/>
            </a:solidFill>
            <a:miter lim="800000"/>
            <a:headEnd/>
            <a:tailEnd/>
          </a:ln>
        </xdr:spPr>
      </xdr:sp>
      <xdr:sp macro="" textlink="">
        <xdr:nvSpPr>
          <xdr:cNvPr id="205483" name="Freeform 104">
            <a:extLst>
              <a:ext uri="{FF2B5EF4-FFF2-40B4-BE49-F238E27FC236}">
                <a16:creationId xmlns:a16="http://schemas.microsoft.com/office/drawing/2014/main" id="{BB448891-5EDE-4870-AED7-85A0527FBF73}"/>
              </a:ext>
            </a:extLst>
          </xdr:cNvPr>
          <xdr:cNvSpPr>
            <a:spLocks/>
          </xdr:cNvSpPr>
        </xdr:nvSpPr>
        <xdr:spPr bwMode="auto">
          <a:xfrm>
            <a:off x="170" y="935"/>
            <a:ext cx="35" cy="5"/>
          </a:xfrm>
          <a:custGeom>
            <a:avLst/>
            <a:gdLst>
              <a:gd name="T0" fmla="*/ 0 w 37"/>
              <a:gd name="T1" fmla="*/ 0 h 5"/>
              <a:gd name="T2" fmla="*/ 9 w 37"/>
              <a:gd name="T3" fmla="*/ 0 h 5"/>
              <a:gd name="T4" fmla="*/ 9 w 37"/>
              <a:gd name="T5" fmla="*/ 5 h 5"/>
              <a:gd name="T6" fmla="*/ 9 w 37"/>
              <a:gd name="T7" fmla="*/ 5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84" name="Line 105">
            <a:extLst>
              <a:ext uri="{FF2B5EF4-FFF2-40B4-BE49-F238E27FC236}">
                <a16:creationId xmlns:a16="http://schemas.microsoft.com/office/drawing/2014/main" id="{0399D7D0-0EF4-4768-AC05-2910B755A326}"/>
              </a:ext>
            </a:extLst>
          </xdr:cNvPr>
          <xdr:cNvSpPr>
            <a:spLocks noChangeShapeType="1"/>
          </xdr:cNvSpPr>
        </xdr:nvSpPr>
        <xdr:spPr bwMode="auto">
          <a:xfrm flipV="1">
            <a:off x="180" y="376"/>
            <a:ext cx="0" cy="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85" name="Line 106">
            <a:extLst>
              <a:ext uri="{FF2B5EF4-FFF2-40B4-BE49-F238E27FC236}">
                <a16:creationId xmlns:a16="http://schemas.microsoft.com/office/drawing/2014/main" id="{74DE811D-BA8E-4EED-969D-B963BBE604A3}"/>
              </a:ext>
            </a:extLst>
          </xdr:cNvPr>
          <xdr:cNvSpPr>
            <a:spLocks noChangeShapeType="1"/>
          </xdr:cNvSpPr>
        </xdr:nvSpPr>
        <xdr:spPr bwMode="auto">
          <a:xfrm flipV="1">
            <a:off x="195" y="487"/>
            <a:ext cx="0" cy="2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86" name="Line 107">
            <a:extLst>
              <a:ext uri="{FF2B5EF4-FFF2-40B4-BE49-F238E27FC236}">
                <a16:creationId xmlns:a16="http://schemas.microsoft.com/office/drawing/2014/main" id="{EC27EF99-F062-4B08-A0CD-21CE0998363A}"/>
              </a:ext>
            </a:extLst>
          </xdr:cNvPr>
          <xdr:cNvSpPr>
            <a:spLocks noChangeShapeType="1"/>
          </xdr:cNvSpPr>
        </xdr:nvSpPr>
        <xdr:spPr bwMode="auto">
          <a:xfrm flipV="1">
            <a:off x="195" y="376"/>
            <a:ext cx="0" cy="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87" name="Line 108">
            <a:extLst>
              <a:ext uri="{FF2B5EF4-FFF2-40B4-BE49-F238E27FC236}">
                <a16:creationId xmlns:a16="http://schemas.microsoft.com/office/drawing/2014/main" id="{6490D670-0046-4D3D-A276-638377C9043E}"/>
              </a:ext>
            </a:extLst>
          </xdr:cNvPr>
          <xdr:cNvSpPr>
            <a:spLocks noChangeShapeType="1"/>
          </xdr:cNvSpPr>
        </xdr:nvSpPr>
        <xdr:spPr bwMode="auto">
          <a:xfrm flipV="1">
            <a:off x="181" y="306"/>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88" name="Line 109">
            <a:extLst>
              <a:ext uri="{FF2B5EF4-FFF2-40B4-BE49-F238E27FC236}">
                <a16:creationId xmlns:a16="http://schemas.microsoft.com/office/drawing/2014/main" id="{33064D92-AFD1-44A9-8044-8816BD8DE3D5}"/>
              </a:ext>
            </a:extLst>
          </xdr:cNvPr>
          <xdr:cNvSpPr>
            <a:spLocks noChangeShapeType="1"/>
          </xdr:cNvSpPr>
        </xdr:nvSpPr>
        <xdr:spPr bwMode="auto">
          <a:xfrm flipV="1">
            <a:off x="195" y="306"/>
            <a:ext cx="0" cy="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89" name="Arc 110">
            <a:extLst>
              <a:ext uri="{FF2B5EF4-FFF2-40B4-BE49-F238E27FC236}">
                <a16:creationId xmlns:a16="http://schemas.microsoft.com/office/drawing/2014/main" id="{B4A5250A-5A84-467C-98AA-1CC7A54D53DF}"/>
              </a:ext>
            </a:extLst>
          </xdr:cNvPr>
          <xdr:cNvSpPr>
            <a:spLocks/>
          </xdr:cNvSpPr>
        </xdr:nvSpPr>
        <xdr:spPr bwMode="auto">
          <a:xfrm rot="10800000" flipH="1" flipV="1">
            <a:off x="189" y="299"/>
            <a:ext cx="6"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90" name="Arc 111">
            <a:extLst>
              <a:ext uri="{FF2B5EF4-FFF2-40B4-BE49-F238E27FC236}">
                <a16:creationId xmlns:a16="http://schemas.microsoft.com/office/drawing/2014/main" id="{8AB898D1-995F-4381-B21D-3D580A3E456F}"/>
              </a:ext>
            </a:extLst>
          </xdr:cNvPr>
          <xdr:cNvSpPr>
            <a:spLocks/>
          </xdr:cNvSpPr>
        </xdr:nvSpPr>
        <xdr:spPr bwMode="auto">
          <a:xfrm rot="5400000" flipH="1" flipV="1">
            <a:off x="181" y="299"/>
            <a:ext cx="7"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91" name="Arc 112">
            <a:extLst>
              <a:ext uri="{FF2B5EF4-FFF2-40B4-BE49-F238E27FC236}">
                <a16:creationId xmlns:a16="http://schemas.microsoft.com/office/drawing/2014/main" id="{FCE96104-953F-49EF-8195-542857EAC0EB}"/>
              </a:ext>
            </a:extLst>
          </xdr:cNvPr>
          <xdr:cNvSpPr>
            <a:spLocks/>
          </xdr:cNvSpPr>
        </xdr:nvSpPr>
        <xdr:spPr bwMode="auto">
          <a:xfrm rot="5400000" flipH="1" flipV="1">
            <a:off x="172" y="290"/>
            <a:ext cx="17" cy="1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92" name="Arc 113">
            <a:extLst>
              <a:ext uri="{FF2B5EF4-FFF2-40B4-BE49-F238E27FC236}">
                <a16:creationId xmlns:a16="http://schemas.microsoft.com/office/drawing/2014/main" id="{EF8A8F56-9918-430C-B020-B956F844B79C}"/>
              </a:ext>
            </a:extLst>
          </xdr:cNvPr>
          <xdr:cNvSpPr>
            <a:spLocks/>
          </xdr:cNvSpPr>
        </xdr:nvSpPr>
        <xdr:spPr bwMode="auto">
          <a:xfrm rot="10800000" flipH="1" flipV="1">
            <a:off x="189" y="289"/>
            <a:ext cx="15" cy="1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93" name="Line 114">
            <a:extLst>
              <a:ext uri="{FF2B5EF4-FFF2-40B4-BE49-F238E27FC236}">
                <a16:creationId xmlns:a16="http://schemas.microsoft.com/office/drawing/2014/main" id="{1C7A93CB-7906-4D5E-AE2E-EED681D32C31}"/>
              </a:ext>
            </a:extLst>
          </xdr:cNvPr>
          <xdr:cNvSpPr>
            <a:spLocks noChangeShapeType="1"/>
          </xdr:cNvSpPr>
        </xdr:nvSpPr>
        <xdr:spPr bwMode="auto">
          <a:xfrm>
            <a:off x="181" y="312"/>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94" name="Rectangle 115">
            <a:extLst>
              <a:ext uri="{FF2B5EF4-FFF2-40B4-BE49-F238E27FC236}">
                <a16:creationId xmlns:a16="http://schemas.microsoft.com/office/drawing/2014/main" id="{55A349D8-577D-48CF-8A12-A181E89BC4BE}"/>
              </a:ext>
            </a:extLst>
          </xdr:cNvPr>
          <xdr:cNvSpPr>
            <a:spLocks noChangeArrowheads="1"/>
          </xdr:cNvSpPr>
        </xdr:nvSpPr>
        <xdr:spPr bwMode="auto">
          <a:xfrm>
            <a:off x="166" y="477"/>
            <a:ext cx="43" cy="11"/>
          </a:xfrm>
          <a:prstGeom prst="rect">
            <a:avLst/>
          </a:prstGeom>
          <a:solidFill>
            <a:srgbClr val="FFFFFF"/>
          </a:solidFill>
          <a:ln w="9525">
            <a:solidFill>
              <a:srgbClr val="000000"/>
            </a:solidFill>
            <a:miter lim="800000"/>
            <a:headEnd/>
            <a:tailEnd/>
          </a:ln>
        </xdr:spPr>
      </xdr:sp>
      <xdr:sp macro="" textlink="">
        <xdr:nvSpPr>
          <xdr:cNvPr id="205495" name="Line 116">
            <a:extLst>
              <a:ext uri="{FF2B5EF4-FFF2-40B4-BE49-F238E27FC236}">
                <a16:creationId xmlns:a16="http://schemas.microsoft.com/office/drawing/2014/main" id="{AEE5B8CD-05F6-417B-AE87-DE9A76A4D72C}"/>
              </a:ext>
            </a:extLst>
          </xdr:cNvPr>
          <xdr:cNvSpPr>
            <a:spLocks noChangeShapeType="1"/>
          </xdr:cNvSpPr>
        </xdr:nvSpPr>
        <xdr:spPr bwMode="auto">
          <a:xfrm flipV="1">
            <a:off x="180" y="488"/>
            <a:ext cx="0" cy="2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9525</xdr:colOff>
      <xdr:row>13</xdr:row>
      <xdr:rowOff>0</xdr:rowOff>
    </xdr:from>
    <xdr:to>
      <xdr:col>25</xdr:col>
      <xdr:colOff>104775</xdr:colOff>
      <xdr:row>51</xdr:row>
      <xdr:rowOff>38100</xdr:rowOff>
    </xdr:to>
    <xdr:grpSp>
      <xdr:nvGrpSpPr>
        <xdr:cNvPr id="205338" name="Group 117">
          <a:extLst>
            <a:ext uri="{FF2B5EF4-FFF2-40B4-BE49-F238E27FC236}">
              <a16:creationId xmlns:a16="http://schemas.microsoft.com/office/drawing/2014/main" id="{39EDA937-481A-48CE-BC1C-FB0B38A66469}"/>
            </a:ext>
          </a:extLst>
        </xdr:cNvPr>
        <xdr:cNvGrpSpPr>
          <a:grpSpLocks/>
        </xdr:cNvGrpSpPr>
      </xdr:nvGrpSpPr>
      <xdr:grpSpPr bwMode="auto">
        <a:xfrm>
          <a:off x="2638425" y="1609725"/>
          <a:ext cx="323850" cy="4743450"/>
          <a:chOff x="166" y="289"/>
          <a:chExt cx="43" cy="651"/>
        </a:xfrm>
      </xdr:grpSpPr>
      <xdr:grpSp>
        <xdr:nvGrpSpPr>
          <xdr:cNvPr id="205454" name="Group 118">
            <a:extLst>
              <a:ext uri="{FF2B5EF4-FFF2-40B4-BE49-F238E27FC236}">
                <a16:creationId xmlns:a16="http://schemas.microsoft.com/office/drawing/2014/main" id="{A94999CC-1F39-4924-AFBE-0D842CFEFA49}"/>
              </a:ext>
            </a:extLst>
          </xdr:cNvPr>
          <xdr:cNvGrpSpPr>
            <a:grpSpLocks/>
          </xdr:cNvGrpSpPr>
        </xdr:nvGrpSpPr>
        <xdr:grpSpPr bwMode="auto">
          <a:xfrm>
            <a:off x="179" y="341"/>
            <a:ext cx="27" cy="35"/>
            <a:chOff x="170" y="484"/>
            <a:chExt cx="21" cy="23"/>
          </a:xfrm>
        </xdr:grpSpPr>
        <xdr:grpSp>
          <xdr:nvGrpSpPr>
            <xdr:cNvPr id="205471" name="Group 119">
              <a:extLst>
                <a:ext uri="{FF2B5EF4-FFF2-40B4-BE49-F238E27FC236}">
                  <a16:creationId xmlns:a16="http://schemas.microsoft.com/office/drawing/2014/main" id="{5B7FAF7D-4724-4C0D-9BF9-EC799446B06E}"/>
                </a:ext>
              </a:extLst>
            </xdr:cNvPr>
            <xdr:cNvGrpSpPr>
              <a:grpSpLocks/>
            </xdr:cNvGrpSpPr>
          </xdr:nvGrpSpPr>
          <xdr:grpSpPr bwMode="auto">
            <a:xfrm>
              <a:off x="170" y="484"/>
              <a:ext cx="13" cy="23"/>
              <a:chOff x="170" y="484"/>
              <a:chExt cx="17" cy="31"/>
            </a:xfrm>
          </xdr:grpSpPr>
          <xdr:sp macro="" textlink="">
            <xdr:nvSpPr>
              <xdr:cNvPr id="205474" name="Line 120">
                <a:extLst>
                  <a:ext uri="{FF2B5EF4-FFF2-40B4-BE49-F238E27FC236}">
                    <a16:creationId xmlns:a16="http://schemas.microsoft.com/office/drawing/2014/main" id="{6187E818-C19B-4904-A1EA-D7F2B9F63D89}"/>
                  </a:ext>
                </a:extLst>
              </xdr:cNvPr>
              <xdr:cNvSpPr>
                <a:spLocks noChangeShapeType="1"/>
              </xdr:cNvSpPr>
            </xdr:nvSpPr>
            <xdr:spPr bwMode="auto">
              <a:xfrm>
                <a:off x="171" y="484"/>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475" name="AutoShape 121">
                <a:extLst>
                  <a:ext uri="{FF2B5EF4-FFF2-40B4-BE49-F238E27FC236}">
                    <a16:creationId xmlns:a16="http://schemas.microsoft.com/office/drawing/2014/main" id="{79394630-D311-469C-A130-EA28DB84477C}"/>
                  </a:ext>
                </a:extLst>
              </xdr:cNvPr>
              <xdr:cNvCxnSpPr>
                <a:cxnSpLocks noChangeShapeType="1"/>
                <a:stCxn id="205474" idx="1"/>
                <a:endCxn id="205476" idx="0"/>
              </xdr:cNvCxnSpPr>
            </xdr:nvCxnSpPr>
            <xdr:spPr bwMode="auto">
              <a:xfrm flipH="1">
                <a:off x="170" y="484"/>
                <a:ext cx="17"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476" name="Line 122">
                <a:extLst>
                  <a:ext uri="{FF2B5EF4-FFF2-40B4-BE49-F238E27FC236}">
                    <a16:creationId xmlns:a16="http://schemas.microsoft.com/office/drawing/2014/main" id="{34F52174-EAC7-48D4-9E74-44C5906243D5}"/>
                  </a:ext>
                </a:extLst>
              </xdr:cNvPr>
              <xdr:cNvSpPr>
                <a:spLocks noChangeShapeType="1"/>
              </xdr:cNvSpPr>
            </xdr:nvSpPr>
            <xdr:spPr bwMode="auto">
              <a:xfrm>
                <a:off x="170" y="515"/>
                <a:ext cx="1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477" name="AutoShape 123">
                <a:extLst>
                  <a:ext uri="{FF2B5EF4-FFF2-40B4-BE49-F238E27FC236}">
                    <a16:creationId xmlns:a16="http://schemas.microsoft.com/office/drawing/2014/main" id="{60428C1B-CA04-4BEE-AB89-0E904DAC7450}"/>
                  </a:ext>
                </a:extLst>
              </xdr:cNvPr>
              <xdr:cNvCxnSpPr>
                <a:cxnSpLocks noChangeShapeType="1"/>
                <a:stCxn id="205474" idx="0"/>
                <a:endCxn id="205476" idx="1"/>
              </xdr:cNvCxnSpPr>
            </xdr:nvCxnSpPr>
            <xdr:spPr bwMode="auto">
              <a:xfrm>
                <a:off x="171" y="484"/>
                <a:ext cx="16"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478" name="Oval 124">
                <a:extLst>
                  <a:ext uri="{FF2B5EF4-FFF2-40B4-BE49-F238E27FC236}">
                    <a16:creationId xmlns:a16="http://schemas.microsoft.com/office/drawing/2014/main" id="{60A22DBF-1D98-408F-907E-EA89BAA74867}"/>
                  </a:ext>
                </a:extLst>
              </xdr:cNvPr>
              <xdr:cNvSpPr>
                <a:spLocks noChangeArrowheads="1"/>
              </xdr:cNvSpPr>
            </xdr:nvSpPr>
            <xdr:spPr bwMode="auto">
              <a:xfrm>
                <a:off x="174" y="495"/>
                <a:ext cx="9" cy="9"/>
              </a:xfrm>
              <a:prstGeom prst="ellipse">
                <a:avLst/>
              </a:prstGeom>
              <a:solidFill>
                <a:srgbClr val="000000"/>
              </a:solidFill>
              <a:ln w="9525">
                <a:solidFill>
                  <a:srgbClr val="000000"/>
                </a:solidFill>
                <a:round/>
                <a:headEnd/>
                <a:tailEnd/>
              </a:ln>
            </xdr:spPr>
          </xdr:sp>
        </xdr:grpSp>
        <xdr:sp macro="" textlink="">
          <xdr:nvSpPr>
            <xdr:cNvPr id="205472" name="Line 125">
              <a:extLst>
                <a:ext uri="{FF2B5EF4-FFF2-40B4-BE49-F238E27FC236}">
                  <a16:creationId xmlns:a16="http://schemas.microsoft.com/office/drawing/2014/main" id="{DDF6121C-01B9-4B42-BFD3-048219D8C3B5}"/>
                </a:ext>
              </a:extLst>
            </xdr:cNvPr>
            <xdr:cNvSpPr>
              <a:spLocks noChangeShapeType="1"/>
            </xdr:cNvSpPr>
          </xdr:nvSpPr>
          <xdr:spPr bwMode="auto">
            <a:xfrm>
              <a:off x="177" y="496"/>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73" name="Line 126">
              <a:extLst>
                <a:ext uri="{FF2B5EF4-FFF2-40B4-BE49-F238E27FC236}">
                  <a16:creationId xmlns:a16="http://schemas.microsoft.com/office/drawing/2014/main" id="{8D08B150-ACC5-4234-A845-6998E21E3B28}"/>
                </a:ext>
              </a:extLst>
            </xdr:cNvPr>
            <xdr:cNvSpPr>
              <a:spLocks noChangeShapeType="1"/>
            </xdr:cNvSpPr>
          </xdr:nvSpPr>
          <xdr:spPr bwMode="auto">
            <a:xfrm>
              <a:off x="191" y="490"/>
              <a:ext cx="0"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5455" name="Line 127">
            <a:extLst>
              <a:ext uri="{FF2B5EF4-FFF2-40B4-BE49-F238E27FC236}">
                <a16:creationId xmlns:a16="http://schemas.microsoft.com/office/drawing/2014/main" id="{E0CC43AE-3F6F-4149-9DF7-71BC82C7EA29}"/>
              </a:ext>
            </a:extLst>
          </xdr:cNvPr>
          <xdr:cNvSpPr>
            <a:spLocks noChangeShapeType="1"/>
          </xdr:cNvSpPr>
        </xdr:nvSpPr>
        <xdr:spPr bwMode="auto">
          <a:xfrm flipV="1">
            <a:off x="180" y="816"/>
            <a:ext cx="0" cy="1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56" name="Line 128">
            <a:extLst>
              <a:ext uri="{FF2B5EF4-FFF2-40B4-BE49-F238E27FC236}">
                <a16:creationId xmlns:a16="http://schemas.microsoft.com/office/drawing/2014/main" id="{68EB7F13-DE1E-405B-A878-6DCC079C7975}"/>
              </a:ext>
            </a:extLst>
          </xdr:cNvPr>
          <xdr:cNvSpPr>
            <a:spLocks noChangeShapeType="1"/>
          </xdr:cNvSpPr>
        </xdr:nvSpPr>
        <xdr:spPr bwMode="auto">
          <a:xfrm flipV="1">
            <a:off x="195" y="816"/>
            <a:ext cx="0" cy="1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57" name="Rectangle 129" descr="Wide upward diagonal">
            <a:extLst>
              <a:ext uri="{FF2B5EF4-FFF2-40B4-BE49-F238E27FC236}">
                <a16:creationId xmlns:a16="http://schemas.microsoft.com/office/drawing/2014/main" id="{6707CF5A-527D-4A68-95D2-CD2BB6D05509}"/>
              </a:ext>
            </a:extLst>
          </xdr:cNvPr>
          <xdr:cNvSpPr>
            <a:spLocks noChangeArrowheads="1"/>
          </xdr:cNvSpPr>
        </xdr:nvSpPr>
        <xdr:spPr bwMode="auto">
          <a:xfrm>
            <a:off x="180" y="697"/>
            <a:ext cx="15" cy="119"/>
          </a:xfrm>
          <a:prstGeom prst="rect">
            <a:avLst/>
          </a:prstGeom>
          <a:pattFill prst="wdUpDiag">
            <a:fgClr>
              <a:srgbClr val="000000"/>
            </a:fgClr>
            <a:bgClr>
              <a:srgbClr val="FFFFFF"/>
            </a:bgClr>
          </a:pattFill>
          <a:ln w="9525">
            <a:solidFill>
              <a:srgbClr val="000000"/>
            </a:solidFill>
            <a:miter lim="800000"/>
            <a:headEnd/>
            <a:tailEnd/>
          </a:ln>
        </xdr:spPr>
      </xdr:sp>
      <xdr:sp macro="" textlink="">
        <xdr:nvSpPr>
          <xdr:cNvPr id="205458" name="Freeform 130">
            <a:extLst>
              <a:ext uri="{FF2B5EF4-FFF2-40B4-BE49-F238E27FC236}">
                <a16:creationId xmlns:a16="http://schemas.microsoft.com/office/drawing/2014/main" id="{BA603834-91C3-4EA7-BF3C-70EC6DC3A9D7}"/>
              </a:ext>
            </a:extLst>
          </xdr:cNvPr>
          <xdr:cNvSpPr>
            <a:spLocks/>
          </xdr:cNvSpPr>
        </xdr:nvSpPr>
        <xdr:spPr bwMode="auto">
          <a:xfrm>
            <a:off x="170" y="935"/>
            <a:ext cx="35" cy="5"/>
          </a:xfrm>
          <a:custGeom>
            <a:avLst/>
            <a:gdLst>
              <a:gd name="T0" fmla="*/ 0 w 37"/>
              <a:gd name="T1" fmla="*/ 0 h 5"/>
              <a:gd name="T2" fmla="*/ 9 w 37"/>
              <a:gd name="T3" fmla="*/ 0 h 5"/>
              <a:gd name="T4" fmla="*/ 9 w 37"/>
              <a:gd name="T5" fmla="*/ 5 h 5"/>
              <a:gd name="T6" fmla="*/ 9 w 37"/>
              <a:gd name="T7" fmla="*/ 5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59" name="Line 131">
            <a:extLst>
              <a:ext uri="{FF2B5EF4-FFF2-40B4-BE49-F238E27FC236}">
                <a16:creationId xmlns:a16="http://schemas.microsoft.com/office/drawing/2014/main" id="{47DD9104-C989-4F4E-A84E-FDADB6F2114A}"/>
              </a:ext>
            </a:extLst>
          </xdr:cNvPr>
          <xdr:cNvSpPr>
            <a:spLocks noChangeShapeType="1"/>
          </xdr:cNvSpPr>
        </xdr:nvSpPr>
        <xdr:spPr bwMode="auto">
          <a:xfrm flipV="1">
            <a:off x="180" y="376"/>
            <a:ext cx="0" cy="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60" name="Line 132">
            <a:extLst>
              <a:ext uri="{FF2B5EF4-FFF2-40B4-BE49-F238E27FC236}">
                <a16:creationId xmlns:a16="http://schemas.microsoft.com/office/drawing/2014/main" id="{F584D335-D940-4B34-9005-F190A1CA26E3}"/>
              </a:ext>
            </a:extLst>
          </xdr:cNvPr>
          <xdr:cNvSpPr>
            <a:spLocks noChangeShapeType="1"/>
          </xdr:cNvSpPr>
        </xdr:nvSpPr>
        <xdr:spPr bwMode="auto">
          <a:xfrm flipV="1">
            <a:off x="195" y="487"/>
            <a:ext cx="0" cy="2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61" name="Line 133">
            <a:extLst>
              <a:ext uri="{FF2B5EF4-FFF2-40B4-BE49-F238E27FC236}">
                <a16:creationId xmlns:a16="http://schemas.microsoft.com/office/drawing/2014/main" id="{58B4D921-64ED-44D9-B87D-345FAE958F2E}"/>
              </a:ext>
            </a:extLst>
          </xdr:cNvPr>
          <xdr:cNvSpPr>
            <a:spLocks noChangeShapeType="1"/>
          </xdr:cNvSpPr>
        </xdr:nvSpPr>
        <xdr:spPr bwMode="auto">
          <a:xfrm flipV="1">
            <a:off x="195" y="376"/>
            <a:ext cx="0" cy="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62" name="Line 134">
            <a:extLst>
              <a:ext uri="{FF2B5EF4-FFF2-40B4-BE49-F238E27FC236}">
                <a16:creationId xmlns:a16="http://schemas.microsoft.com/office/drawing/2014/main" id="{BA0B0691-27C4-4E33-805F-8E5F8D695716}"/>
              </a:ext>
            </a:extLst>
          </xdr:cNvPr>
          <xdr:cNvSpPr>
            <a:spLocks noChangeShapeType="1"/>
          </xdr:cNvSpPr>
        </xdr:nvSpPr>
        <xdr:spPr bwMode="auto">
          <a:xfrm flipV="1">
            <a:off x="181" y="306"/>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63" name="Line 135">
            <a:extLst>
              <a:ext uri="{FF2B5EF4-FFF2-40B4-BE49-F238E27FC236}">
                <a16:creationId xmlns:a16="http://schemas.microsoft.com/office/drawing/2014/main" id="{5B5936AD-FED2-466D-BB62-AC68A0615B3B}"/>
              </a:ext>
            </a:extLst>
          </xdr:cNvPr>
          <xdr:cNvSpPr>
            <a:spLocks noChangeShapeType="1"/>
          </xdr:cNvSpPr>
        </xdr:nvSpPr>
        <xdr:spPr bwMode="auto">
          <a:xfrm flipV="1">
            <a:off x="195" y="306"/>
            <a:ext cx="0" cy="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64" name="Arc 136">
            <a:extLst>
              <a:ext uri="{FF2B5EF4-FFF2-40B4-BE49-F238E27FC236}">
                <a16:creationId xmlns:a16="http://schemas.microsoft.com/office/drawing/2014/main" id="{871F2969-6EBF-4230-99E7-E4BB94FE69AD}"/>
              </a:ext>
            </a:extLst>
          </xdr:cNvPr>
          <xdr:cNvSpPr>
            <a:spLocks/>
          </xdr:cNvSpPr>
        </xdr:nvSpPr>
        <xdr:spPr bwMode="auto">
          <a:xfrm rot="10800000" flipH="1" flipV="1">
            <a:off x="189" y="299"/>
            <a:ext cx="6"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65" name="Arc 137">
            <a:extLst>
              <a:ext uri="{FF2B5EF4-FFF2-40B4-BE49-F238E27FC236}">
                <a16:creationId xmlns:a16="http://schemas.microsoft.com/office/drawing/2014/main" id="{F3EB668C-6C42-436C-BCE2-E42205DE4977}"/>
              </a:ext>
            </a:extLst>
          </xdr:cNvPr>
          <xdr:cNvSpPr>
            <a:spLocks/>
          </xdr:cNvSpPr>
        </xdr:nvSpPr>
        <xdr:spPr bwMode="auto">
          <a:xfrm rot="5400000" flipH="1" flipV="1">
            <a:off x="181" y="299"/>
            <a:ext cx="7"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66" name="Arc 138">
            <a:extLst>
              <a:ext uri="{FF2B5EF4-FFF2-40B4-BE49-F238E27FC236}">
                <a16:creationId xmlns:a16="http://schemas.microsoft.com/office/drawing/2014/main" id="{04FF974E-1E78-497C-A230-F34038F1D18A}"/>
              </a:ext>
            </a:extLst>
          </xdr:cNvPr>
          <xdr:cNvSpPr>
            <a:spLocks/>
          </xdr:cNvSpPr>
        </xdr:nvSpPr>
        <xdr:spPr bwMode="auto">
          <a:xfrm rot="5400000" flipH="1" flipV="1">
            <a:off x="172" y="290"/>
            <a:ext cx="17" cy="1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67" name="Arc 139">
            <a:extLst>
              <a:ext uri="{FF2B5EF4-FFF2-40B4-BE49-F238E27FC236}">
                <a16:creationId xmlns:a16="http://schemas.microsoft.com/office/drawing/2014/main" id="{70096283-95A5-4F50-95EB-C3AF76AB3D3B}"/>
              </a:ext>
            </a:extLst>
          </xdr:cNvPr>
          <xdr:cNvSpPr>
            <a:spLocks/>
          </xdr:cNvSpPr>
        </xdr:nvSpPr>
        <xdr:spPr bwMode="auto">
          <a:xfrm rot="10800000" flipH="1" flipV="1">
            <a:off x="189" y="289"/>
            <a:ext cx="15" cy="1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68" name="Line 140">
            <a:extLst>
              <a:ext uri="{FF2B5EF4-FFF2-40B4-BE49-F238E27FC236}">
                <a16:creationId xmlns:a16="http://schemas.microsoft.com/office/drawing/2014/main" id="{4EA7A71D-B724-4EDE-A5E1-E9F6C4AA372D}"/>
              </a:ext>
            </a:extLst>
          </xdr:cNvPr>
          <xdr:cNvSpPr>
            <a:spLocks noChangeShapeType="1"/>
          </xdr:cNvSpPr>
        </xdr:nvSpPr>
        <xdr:spPr bwMode="auto">
          <a:xfrm>
            <a:off x="181" y="312"/>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69" name="Rectangle 141">
            <a:extLst>
              <a:ext uri="{FF2B5EF4-FFF2-40B4-BE49-F238E27FC236}">
                <a16:creationId xmlns:a16="http://schemas.microsoft.com/office/drawing/2014/main" id="{CBE8E2DD-2389-4675-9652-4A6CC791F7D0}"/>
              </a:ext>
            </a:extLst>
          </xdr:cNvPr>
          <xdr:cNvSpPr>
            <a:spLocks noChangeArrowheads="1"/>
          </xdr:cNvSpPr>
        </xdr:nvSpPr>
        <xdr:spPr bwMode="auto">
          <a:xfrm>
            <a:off x="166" y="477"/>
            <a:ext cx="43" cy="11"/>
          </a:xfrm>
          <a:prstGeom prst="rect">
            <a:avLst/>
          </a:prstGeom>
          <a:solidFill>
            <a:srgbClr val="FFFFFF"/>
          </a:solidFill>
          <a:ln w="9525">
            <a:solidFill>
              <a:srgbClr val="000000"/>
            </a:solidFill>
            <a:miter lim="800000"/>
            <a:headEnd/>
            <a:tailEnd/>
          </a:ln>
        </xdr:spPr>
      </xdr:sp>
      <xdr:sp macro="" textlink="">
        <xdr:nvSpPr>
          <xdr:cNvPr id="205470" name="Line 142">
            <a:extLst>
              <a:ext uri="{FF2B5EF4-FFF2-40B4-BE49-F238E27FC236}">
                <a16:creationId xmlns:a16="http://schemas.microsoft.com/office/drawing/2014/main" id="{9C579708-5D31-4142-9078-D52F1B58FB59}"/>
              </a:ext>
            </a:extLst>
          </xdr:cNvPr>
          <xdr:cNvSpPr>
            <a:spLocks noChangeShapeType="1"/>
          </xdr:cNvSpPr>
        </xdr:nvSpPr>
        <xdr:spPr bwMode="auto">
          <a:xfrm flipV="1">
            <a:off x="180" y="488"/>
            <a:ext cx="0" cy="2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9525</xdr:colOff>
      <xdr:row>13</xdr:row>
      <xdr:rowOff>0</xdr:rowOff>
    </xdr:from>
    <xdr:to>
      <xdr:col>38</xdr:col>
      <xdr:colOff>104775</xdr:colOff>
      <xdr:row>51</xdr:row>
      <xdr:rowOff>38100</xdr:rowOff>
    </xdr:to>
    <xdr:grpSp>
      <xdr:nvGrpSpPr>
        <xdr:cNvPr id="205339" name="Group 143">
          <a:extLst>
            <a:ext uri="{FF2B5EF4-FFF2-40B4-BE49-F238E27FC236}">
              <a16:creationId xmlns:a16="http://schemas.microsoft.com/office/drawing/2014/main" id="{72592C28-D564-4819-94F1-34F8C86EE80E}"/>
            </a:ext>
          </a:extLst>
        </xdr:cNvPr>
        <xdr:cNvGrpSpPr>
          <a:grpSpLocks/>
        </xdr:cNvGrpSpPr>
      </xdr:nvGrpSpPr>
      <xdr:grpSpPr bwMode="auto">
        <a:xfrm>
          <a:off x="4124325" y="1609725"/>
          <a:ext cx="323850" cy="4743450"/>
          <a:chOff x="166" y="289"/>
          <a:chExt cx="43" cy="651"/>
        </a:xfrm>
      </xdr:grpSpPr>
      <xdr:grpSp>
        <xdr:nvGrpSpPr>
          <xdr:cNvPr id="205429" name="Group 144">
            <a:extLst>
              <a:ext uri="{FF2B5EF4-FFF2-40B4-BE49-F238E27FC236}">
                <a16:creationId xmlns:a16="http://schemas.microsoft.com/office/drawing/2014/main" id="{56CEEB00-5589-47DC-8450-9156099457F2}"/>
              </a:ext>
            </a:extLst>
          </xdr:cNvPr>
          <xdr:cNvGrpSpPr>
            <a:grpSpLocks/>
          </xdr:cNvGrpSpPr>
        </xdr:nvGrpSpPr>
        <xdr:grpSpPr bwMode="auto">
          <a:xfrm>
            <a:off x="179" y="341"/>
            <a:ext cx="27" cy="35"/>
            <a:chOff x="170" y="484"/>
            <a:chExt cx="21" cy="23"/>
          </a:xfrm>
        </xdr:grpSpPr>
        <xdr:grpSp>
          <xdr:nvGrpSpPr>
            <xdr:cNvPr id="205446" name="Group 145">
              <a:extLst>
                <a:ext uri="{FF2B5EF4-FFF2-40B4-BE49-F238E27FC236}">
                  <a16:creationId xmlns:a16="http://schemas.microsoft.com/office/drawing/2014/main" id="{70D3E484-C545-4F0C-B87C-7C0E66A8DC0A}"/>
                </a:ext>
              </a:extLst>
            </xdr:cNvPr>
            <xdr:cNvGrpSpPr>
              <a:grpSpLocks/>
            </xdr:cNvGrpSpPr>
          </xdr:nvGrpSpPr>
          <xdr:grpSpPr bwMode="auto">
            <a:xfrm>
              <a:off x="170" y="484"/>
              <a:ext cx="13" cy="23"/>
              <a:chOff x="170" y="484"/>
              <a:chExt cx="17" cy="31"/>
            </a:xfrm>
          </xdr:grpSpPr>
          <xdr:sp macro="" textlink="">
            <xdr:nvSpPr>
              <xdr:cNvPr id="205449" name="Line 146">
                <a:extLst>
                  <a:ext uri="{FF2B5EF4-FFF2-40B4-BE49-F238E27FC236}">
                    <a16:creationId xmlns:a16="http://schemas.microsoft.com/office/drawing/2014/main" id="{ED329F75-4404-43F8-BD63-BDF6E35391F1}"/>
                  </a:ext>
                </a:extLst>
              </xdr:cNvPr>
              <xdr:cNvSpPr>
                <a:spLocks noChangeShapeType="1"/>
              </xdr:cNvSpPr>
            </xdr:nvSpPr>
            <xdr:spPr bwMode="auto">
              <a:xfrm>
                <a:off x="171" y="484"/>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450" name="AutoShape 147">
                <a:extLst>
                  <a:ext uri="{FF2B5EF4-FFF2-40B4-BE49-F238E27FC236}">
                    <a16:creationId xmlns:a16="http://schemas.microsoft.com/office/drawing/2014/main" id="{5FC53670-D09E-4227-8855-3A0ACACEA7DA}"/>
                  </a:ext>
                </a:extLst>
              </xdr:cNvPr>
              <xdr:cNvCxnSpPr>
                <a:cxnSpLocks noChangeShapeType="1"/>
                <a:stCxn id="205449" idx="1"/>
                <a:endCxn id="205451" idx="0"/>
              </xdr:cNvCxnSpPr>
            </xdr:nvCxnSpPr>
            <xdr:spPr bwMode="auto">
              <a:xfrm flipH="1">
                <a:off x="170" y="484"/>
                <a:ext cx="17"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451" name="Line 148">
                <a:extLst>
                  <a:ext uri="{FF2B5EF4-FFF2-40B4-BE49-F238E27FC236}">
                    <a16:creationId xmlns:a16="http://schemas.microsoft.com/office/drawing/2014/main" id="{FB50CCA9-E94D-4C0B-B10D-F2381816F973}"/>
                  </a:ext>
                </a:extLst>
              </xdr:cNvPr>
              <xdr:cNvSpPr>
                <a:spLocks noChangeShapeType="1"/>
              </xdr:cNvSpPr>
            </xdr:nvSpPr>
            <xdr:spPr bwMode="auto">
              <a:xfrm>
                <a:off x="170" y="515"/>
                <a:ext cx="1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452" name="AutoShape 149">
                <a:extLst>
                  <a:ext uri="{FF2B5EF4-FFF2-40B4-BE49-F238E27FC236}">
                    <a16:creationId xmlns:a16="http://schemas.microsoft.com/office/drawing/2014/main" id="{6A6384E9-F9E6-40F7-9BAD-517F39077BB6}"/>
                  </a:ext>
                </a:extLst>
              </xdr:cNvPr>
              <xdr:cNvCxnSpPr>
                <a:cxnSpLocks noChangeShapeType="1"/>
                <a:stCxn id="205449" idx="0"/>
                <a:endCxn id="205451" idx="1"/>
              </xdr:cNvCxnSpPr>
            </xdr:nvCxnSpPr>
            <xdr:spPr bwMode="auto">
              <a:xfrm>
                <a:off x="171" y="484"/>
                <a:ext cx="16"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453" name="Oval 150">
                <a:extLst>
                  <a:ext uri="{FF2B5EF4-FFF2-40B4-BE49-F238E27FC236}">
                    <a16:creationId xmlns:a16="http://schemas.microsoft.com/office/drawing/2014/main" id="{52F47EDC-3859-4162-B4F4-B1FBD49713C8}"/>
                  </a:ext>
                </a:extLst>
              </xdr:cNvPr>
              <xdr:cNvSpPr>
                <a:spLocks noChangeArrowheads="1"/>
              </xdr:cNvSpPr>
            </xdr:nvSpPr>
            <xdr:spPr bwMode="auto">
              <a:xfrm>
                <a:off x="174" y="495"/>
                <a:ext cx="9" cy="9"/>
              </a:xfrm>
              <a:prstGeom prst="ellipse">
                <a:avLst/>
              </a:prstGeom>
              <a:solidFill>
                <a:srgbClr val="000000"/>
              </a:solidFill>
              <a:ln w="9525">
                <a:solidFill>
                  <a:srgbClr val="000000"/>
                </a:solidFill>
                <a:round/>
                <a:headEnd/>
                <a:tailEnd/>
              </a:ln>
            </xdr:spPr>
          </xdr:sp>
        </xdr:grpSp>
        <xdr:sp macro="" textlink="">
          <xdr:nvSpPr>
            <xdr:cNvPr id="205447" name="Line 151">
              <a:extLst>
                <a:ext uri="{FF2B5EF4-FFF2-40B4-BE49-F238E27FC236}">
                  <a16:creationId xmlns:a16="http://schemas.microsoft.com/office/drawing/2014/main" id="{642D6B36-5A4C-4727-A030-EE47B56D5C19}"/>
                </a:ext>
              </a:extLst>
            </xdr:cNvPr>
            <xdr:cNvSpPr>
              <a:spLocks noChangeShapeType="1"/>
            </xdr:cNvSpPr>
          </xdr:nvSpPr>
          <xdr:spPr bwMode="auto">
            <a:xfrm>
              <a:off x="177" y="496"/>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48" name="Line 152">
              <a:extLst>
                <a:ext uri="{FF2B5EF4-FFF2-40B4-BE49-F238E27FC236}">
                  <a16:creationId xmlns:a16="http://schemas.microsoft.com/office/drawing/2014/main" id="{B1078E82-00CD-4C72-8AE4-CFB100926823}"/>
                </a:ext>
              </a:extLst>
            </xdr:cNvPr>
            <xdr:cNvSpPr>
              <a:spLocks noChangeShapeType="1"/>
            </xdr:cNvSpPr>
          </xdr:nvSpPr>
          <xdr:spPr bwMode="auto">
            <a:xfrm>
              <a:off x="191" y="490"/>
              <a:ext cx="0"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5430" name="Line 153">
            <a:extLst>
              <a:ext uri="{FF2B5EF4-FFF2-40B4-BE49-F238E27FC236}">
                <a16:creationId xmlns:a16="http://schemas.microsoft.com/office/drawing/2014/main" id="{592E6D22-3098-496C-AE1C-26C63CCBB559}"/>
              </a:ext>
            </a:extLst>
          </xdr:cNvPr>
          <xdr:cNvSpPr>
            <a:spLocks noChangeShapeType="1"/>
          </xdr:cNvSpPr>
        </xdr:nvSpPr>
        <xdr:spPr bwMode="auto">
          <a:xfrm flipV="1">
            <a:off x="180" y="816"/>
            <a:ext cx="0" cy="1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31" name="Line 154">
            <a:extLst>
              <a:ext uri="{FF2B5EF4-FFF2-40B4-BE49-F238E27FC236}">
                <a16:creationId xmlns:a16="http://schemas.microsoft.com/office/drawing/2014/main" id="{015AC3AD-B8AE-42B3-858F-DFF5A5217FF4}"/>
              </a:ext>
            </a:extLst>
          </xdr:cNvPr>
          <xdr:cNvSpPr>
            <a:spLocks noChangeShapeType="1"/>
          </xdr:cNvSpPr>
        </xdr:nvSpPr>
        <xdr:spPr bwMode="auto">
          <a:xfrm flipV="1">
            <a:off x="195" y="816"/>
            <a:ext cx="0" cy="1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32" name="Rectangle 155" descr="Wide upward diagonal">
            <a:extLst>
              <a:ext uri="{FF2B5EF4-FFF2-40B4-BE49-F238E27FC236}">
                <a16:creationId xmlns:a16="http://schemas.microsoft.com/office/drawing/2014/main" id="{6E231CED-7663-4B61-BBBA-29801AE001AE}"/>
              </a:ext>
            </a:extLst>
          </xdr:cNvPr>
          <xdr:cNvSpPr>
            <a:spLocks noChangeArrowheads="1"/>
          </xdr:cNvSpPr>
        </xdr:nvSpPr>
        <xdr:spPr bwMode="auto">
          <a:xfrm>
            <a:off x="180" y="697"/>
            <a:ext cx="15" cy="119"/>
          </a:xfrm>
          <a:prstGeom prst="rect">
            <a:avLst/>
          </a:prstGeom>
          <a:pattFill prst="wdUpDiag">
            <a:fgClr>
              <a:srgbClr val="000000"/>
            </a:fgClr>
            <a:bgClr>
              <a:srgbClr val="FFFFFF"/>
            </a:bgClr>
          </a:pattFill>
          <a:ln w="9525">
            <a:solidFill>
              <a:srgbClr val="000000"/>
            </a:solidFill>
            <a:miter lim="800000"/>
            <a:headEnd/>
            <a:tailEnd/>
          </a:ln>
        </xdr:spPr>
      </xdr:sp>
      <xdr:sp macro="" textlink="">
        <xdr:nvSpPr>
          <xdr:cNvPr id="205433" name="Freeform 156">
            <a:extLst>
              <a:ext uri="{FF2B5EF4-FFF2-40B4-BE49-F238E27FC236}">
                <a16:creationId xmlns:a16="http://schemas.microsoft.com/office/drawing/2014/main" id="{95667208-2C2A-4DB6-BAE7-A189711C3958}"/>
              </a:ext>
            </a:extLst>
          </xdr:cNvPr>
          <xdr:cNvSpPr>
            <a:spLocks/>
          </xdr:cNvSpPr>
        </xdr:nvSpPr>
        <xdr:spPr bwMode="auto">
          <a:xfrm>
            <a:off x="170" y="935"/>
            <a:ext cx="35" cy="5"/>
          </a:xfrm>
          <a:custGeom>
            <a:avLst/>
            <a:gdLst>
              <a:gd name="T0" fmla="*/ 0 w 37"/>
              <a:gd name="T1" fmla="*/ 0 h 5"/>
              <a:gd name="T2" fmla="*/ 9 w 37"/>
              <a:gd name="T3" fmla="*/ 0 h 5"/>
              <a:gd name="T4" fmla="*/ 9 w 37"/>
              <a:gd name="T5" fmla="*/ 5 h 5"/>
              <a:gd name="T6" fmla="*/ 9 w 37"/>
              <a:gd name="T7" fmla="*/ 5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34" name="Line 157">
            <a:extLst>
              <a:ext uri="{FF2B5EF4-FFF2-40B4-BE49-F238E27FC236}">
                <a16:creationId xmlns:a16="http://schemas.microsoft.com/office/drawing/2014/main" id="{D16A82E3-AC1C-432F-AD6C-7A496A54F0DA}"/>
              </a:ext>
            </a:extLst>
          </xdr:cNvPr>
          <xdr:cNvSpPr>
            <a:spLocks noChangeShapeType="1"/>
          </xdr:cNvSpPr>
        </xdr:nvSpPr>
        <xdr:spPr bwMode="auto">
          <a:xfrm flipV="1">
            <a:off x="180" y="376"/>
            <a:ext cx="0" cy="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35" name="Line 158">
            <a:extLst>
              <a:ext uri="{FF2B5EF4-FFF2-40B4-BE49-F238E27FC236}">
                <a16:creationId xmlns:a16="http://schemas.microsoft.com/office/drawing/2014/main" id="{D0E839C1-9873-475D-8625-C101C0CB4441}"/>
              </a:ext>
            </a:extLst>
          </xdr:cNvPr>
          <xdr:cNvSpPr>
            <a:spLocks noChangeShapeType="1"/>
          </xdr:cNvSpPr>
        </xdr:nvSpPr>
        <xdr:spPr bwMode="auto">
          <a:xfrm flipV="1">
            <a:off x="195" y="487"/>
            <a:ext cx="0" cy="2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36" name="Line 159">
            <a:extLst>
              <a:ext uri="{FF2B5EF4-FFF2-40B4-BE49-F238E27FC236}">
                <a16:creationId xmlns:a16="http://schemas.microsoft.com/office/drawing/2014/main" id="{02968988-3C44-4F33-9A1A-FB17033E9A67}"/>
              </a:ext>
            </a:extLst>
          </xdr:cNvPr>
          <xdr:cNvSpPr>
            <a:spLocks noChangeShapeType="1"/>
          </xdr:cNvSpPr>
        </xdr:nvSpPr>
        <xdr:spPr bwMode="auto">
          <a:xfrm flipV="1">
            <a:off x="195" y="376"/>
            <a:ext cx="0" cy="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37" name="Line 160">
            <a:extLst>
              <a:ext uri="{FF2B5EF4-FFF2-40B4-BE49-F238E27FC236}">
                <a16:creationId xmlns:a16="http://schemas.microsoft.com/office/drawing/2014/main" id="{DE777B91-CCCD-466B-82F7-20DF52C72A72}"/>
              </a:ext>
            </a:extLst>
          </xdr:cNvPr>
          <xdr:cNvSpPr>
            <a:spLocks noChangeShapeType="1"/>
          </xdr:cNvSpPr>
        </xdr:nvSpPr>
        <xdr:spPr bwMode="auto">
          <a:xfrm flipV="1">
            <a:off x="181" y="306"/>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38" name="Line 161">
            <a:extLst>
              <a:ext uri="{FF2B5EF4-FFF2-40B4-BE49-F238E27FC236}">
                <a16:creationId xmlns:a16="http://schemas.microsoft.com/office/drawing/2014/main" id="{93632CD1-20AE-4C6D-8944-A2A9717863C2}"/>
              </a:ext>
            </a:extLst>
          </xdr:cNvPr>
          <xdr:cNvSpPr>
            <a:spLocks noChangeShapeType="1"/>
          </xdr:cNvSpPr>
        </xdr:nvSpPr>
        <xdr:spPr bwMode="auto">
          <a:xfrm flipV="1">
            <a:off x="195" y="306"/>
            <a:ext cx="0" cy="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39" name="Arc 162">
            <a:extLst>
              <a:ext uri="{FF2B5EF4-FFF2-40B4-BE49-F238E27FC236}">
                <a16:creationId xmlns:a16="http://schemas.microsoft.com/office/drawing/2014/main" id="{70B1B3CF-F97A-4463-8A47-2302C0A49543}"/>
              </a:ext>
            </a:extLst>
          </xdr:cNvPr>
          <xdr:cNvSpPr>
            <a:spLocks/>
          </xdr:cNvSpPr>
        </xdr:nvSpPr>
        <xdr:spPr bwMode="auto">
          <a:xfrm rot="10800000" flipH="1" flipV="1">
            <a:off x="189" y="299"/>
            <a:ext cx="6"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40" name="Arc 163">
            <a:extLst>
              <a:ext uri="{FF2B5EF4-FFF2-40B4-BE49-F238E27FC236}">
                <a16:creationId xmlns:a16="http://schemas.microsoft.com/office/drawing/2014/main" id="{CE237ABD-3B55-4905-92CE-513098E8FED8}"/>
              </a:ext>
            </a:extLst>
          </xdr:cNvPr>
          <xdr:cNvSpPr>
            <a:spLocks/>
          </xdr:cNvSpPr>
        </xdr:nvSpPr>
        <xdr:spPr bwMode="auto">
          <a:xfrm rot="5400000" flipH="1" flipV="1">
            <a:off x="181" y="299"/>
            <a:ext cx="7"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41" name="Arc 164">
            <a:extLst>
              <a:ext uri="{FF2B5EF4-FFF2-40B4-BE49-F238E27FC236}">
                <a16:creationId xmlns:a16="http://schemas.microsoft.com/office/drawing/2014/main" id="{A6E2A71D-236B-4C82-9E7B-618FAEC2CFA7}"/>
              </a:ext>
            </a:extLst>
          </xdr:cNvPr>
          <xdr:cNvSpPr>
            <a:spLocks/>
          </xdr:cNvSpPr>
        </xdr:nvSpPr>
        <xdr:spPr bwMode="auto">
          <a:xfrm rot="5400000" flipH="1" flipV="1">
            <a:off x="172" y="290"/>
            <a:ext cx="17" cy="1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42" name="Arc 165">
            <a:extLst>
              <a:ext uri="{FF2B5EF4-FFF2-40B4-BE49-F238E27FC236}">
                <a16:creationId xmlns:a16="http://schemas.microsoft.com/office/drawing/2014/main" id="{D7D67D67-997C-4BC7-8CFE-88C722D52E9E}"/>
              </a:ext>
            </a:extLst>
          </xdr:cNvPr>
          <xdr:cNvSpPr>
            <a:spLocks/>
          </xdr:cNvSpPr>
        </xdr:nvSpPr>
        <xdr:spPr bwMode="auto">
          <a:xfrm rot="10800000" flipH="1" flipV="1">
            <a:off x="189" y="289"/>
            <a:ext cx="15" cy="1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43" name="Line 166">
            <a:extLst>
              <a:ext uri="{FF2B5EF4-FFF2-40B4-BE49-F238E27FC236}">
                <a16:creationId xmlns:a16="http://schemas.microsoft.com/office/drawing/2014/main" id="{67B0058C-5A4E-465F-8E9D-5EDD075B50AB}"/>
              </a:ext>
            </a:extLst>
          </xdr:cNvPr>
          <xdr:cNvSpPr>
            <a:spLocks noChangeShapeType="1"/>
          </xdr:cNvSpPr>
        </xdr:nvSpPr>
        <xdr:spPr bwMode="auto">
          <a:xfrm>
            <a:off x="181" y="312"/>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44" name="Rectangle 167">
            <a:extLst>
              <a:ext uri="{FF2B5EF4-FFF2-40B4-BE49-F238E27FC236}">
                <a16:creationId xmlns:a16="http://schemas.microsoft.com/office/drawing/2014/main" id="{2AF229BC-838A-45BF-AB70-C42CF473F508}"/>
              </a:ext>
            </a:extLst>
          </xdr:cNvPr>
          <xdr:cNvSpPr>
            <a:spLocks noChangeArrowheads="1"/>
          </xdr:cNvSpPr>
        </xdr:nvSpPr>
        <xdr:spPr bwMode="auto">
          <a:xfrm>
            <a:off x="166" y="477"/>
            <a:ext cx="43" cy="11"/>
          </a:xfrm>
          <a:prstGeom prst="rect">
            <a:avLst/>
          </a:prstGeom>
          <a:solidFill>
            <a:srgbClr val="FFFFFF"/>
          </a:solidFill>
          <a:ln w="9525">
            <a:solidFill>
              <a:srgbClr val="000000"/>
            </a:solidFill>
            <a:miter lim="800000"/>
            <a:headEnd/>
            <a:tailEnd/>
          </a:ln>
        </xdr:spPr>
      </xdr:sp>
      <xdr:sp macro="" textlink="">
        <xdr:nvSpPr>
          <xdr:cNvPr id="205445" name="Line 168">
            <a:extLst>
              <a:ext uri="{FF2B5EF4-FFF2-40B4-BE49-F238E27FC236}">
                <a16:creationId xmlns:a16="http://schemas.microsoft.com/office/drawing/2014/main" id="{D2F65648-2F85-4746-AED0-82F9100C46DB}"/>
              </a:ext>
            </a:extLst>
          </xdr:cNvPr>
          <xdr:cNvSpPr>
            <a:spLocks noChangeShapeType="1"/>
          </xdr:cNvSpPr>
        </xdr:nvSpPr>
        <xdr:spPr bwMode="auto">
          <a:xfrm flipV="1">
            <a:off x="180" y="488"/>
            <a:ext cx="0" cy="2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34</xdr:col>
      <xdr:colOff>95250</xdr:colOff>
      <xdr:row>44</xdr:row>
      <xdr:rowOff>0</xdr:rowOff>
    </xdr:from>
    <xdr:to>
      <xdr:col>36</xdr:col>
      <xdr:colOff>47625</xdr:colOff>
      <xdr:row>44</xdr:row>
      <xdr:rowOff>0</xdr:rowOff>
    </xdr:to>
    <xdr:sp macro="" textlink="">
      <xdr:nvSpPr>
        <xdr:cNvPr id="205340" name="Line 169">
          <a:extLst>
            <a:ext uri="{FF2B5EF4-FFF2-40B4-BE49-F238E27FC236}">
              <a16:creationId xmlns:a16="http://schemas.microsoft.com/office/drawing/2014/main" id="{BF93F8A8-38F9-4DA9-840A-8ED14B94751F}"/>
            </a:ext>
          </a:extLst>
        </xdr:cNvPr>
        <xdr:cNvSpPr>
          <a:spLocks noChangeShapeType="1"/>
        </xdr:cNvSpPr>
      </xdr:nvSpPr>
      <xdr:spPr bwMode="auto">
        <a:xfrm flipH="1">
          <a:off x="3981450" y="544830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xdr:colOff>
      <xdr:row>37</xdr:row>
      <xdr:rowOff>0</xdr:rowOff>
    </xdr:from>
    <xdr:to>
      <xdr:col>35</xdr:col>
      <xdr:colOff>9525</xdr:colOff>
      <xdr:row>44</xdr:row>
      <xdr:rowOff>0</xdr:rowOff>
    </xdr:to>
    <xdr:sp macro="" textlink="">
      <xdr:nvSpPr>
        <xdr:cNvPr id="205341" name="Line 170">
          <a:extLst>
            <a:ext uri="{FF2B5EF4-FFF2-40B4-BE49-F238E27FC236}">
              <a16:creationId xmlns:a16="http://schemas.microsoft.com/office/drawing/2014/main" id="{D9391DDE-72C5-4559-9331-0C81A4D80AD0}"/>
            </a:ext>
          </a:extLst>
        </xdr:cNvPr>
        <xdr:cNvSpPr>
          <a:spLocks noChangeShapeType="1"/>
        </xdr:cNvSpPr>
      </xdr:nvSpPr>
      <xdr:spPr bwMode="auto">
        <a:xfrm flipV="1">
          <a:off x="4010025" y="4581525"/>
          <a:ext cx="0" cy="8667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0</xdr:colOff>
      <xdr:row>24</xdr:row>
      <xdr:rowOff>95250</xdr:rowOff>
    </xdr:from>
    <xdr:to>
      <xdr:col>33</xdr:col>
      <xdr:colOff>0</xdr:colOff>
      <xdr:row>51</xdr:row>
      <xdr:rowOff>0</xdr:rowOff>
    </xdr:to>
    <xdr:sp macro="" textlink="">
      <xdr:nvSpPr>
        <xdr:cNvPr id="205342" name="Line 171">
          <a:extLst>
            <a:ext uri="{FF2B5EF4-FFF2-40B4-BE49-F238E27FC236}">
              <a16:creationId xmlns:a16="http://schemas.microsoft.com/office/drawing/2014/main" id="{360C27BC-05B5-4F0F-A0A6-159FB96A567F}"/>
            </a:ext>
          </a:extLst>
        </xdr:cNvPr>
        <xdr:cNvSpPr>
          <a:spLocks noChangeShapeType="1"/>
        </xdr:cNvSpPr>
      </xdr:nvSpPr>
      <xdr:spPr bwMode="auto">
        <a:xfrm flipV="1">
          <a:off x="3771900" y="3067050"/>
          <a:ext cx="0" cy="32480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57150</xdr:colOff>
      <xdr:row>51</xdr:row>
      <xdr:rowOff>0</xdr:rowOff>
    </xdr:from>
    <xdr:to>
      <xdr:col>35</xdr:col>
      <xdr:colOff>95250</xdr:colOff>
      <xdr:row>51</xdr:row>
      <xdr:rowOff>0</xdr:rowOff>
    </xdr:to>
    <xdr:sp macro="" textlink="">
      <xdr:nvSpPr>
        <xdr:cNvPr id="205343" name="Line 172">
          <a:extLst>
            <a:ext uri="{FF2B5EF4-FFF2-40B4-BE49-F238E27FC236}">
              <a16:creationId xmlns:a16="http://schemas.microsoft.com/office/drawing/2014/main" id="{35BAC04C-49C7-4751-AF68-A1159037C3A8}"/>
            </a:ext>
          </a:extLst>
        </xdr:cNvPr>
        <xdr:cNvSpPr>
          <a:spLocks noChangeShapeType="1"/>
        </xdr:cNvSpPr>
      </xdr:nvSpPr>
      <xdr:spPr bwMode="auto">
        <a:xfrm flipH="1">
          <a:off x="3714750" y="631507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22</xdr:row>
      <xdr:rowOff>85725</xdr:rowOff>
    </xdr:from>
    <xdr:to>
      <xdr:col>39</xdr:col>
      <xdr:colOff>47625</xdr:colOff>
      <xdr:row>25</xdr:row>
      <xdr:rowOff>114300</xdr:rowOff>
    </xdr:to>
    <xdr:sp macro="" textlink="">
      <xdr:nvSpPr>
        <xdr:cNvPr id="205344" name="Oval 245">
          <a:extLst>
            <a:ext uri="{FF2B5EF4-FFF2-40B4-BE49-F238E27FC236}">
              <a16:creationId xmlns:a16="http://schemas.microsoft.com/office/drawing/2014/main" id="{E9F38556-CCDD-4E4E-B8A6-8959A4F521A9}"/>
            </a:ext>
          </a:extLst>
        </xdr:cNvPr>
        <xdr:cNvSpPr>
          <a:spLocks noChangeArrowheads="1"/>
        </xdr:cNvSpPr>
      </xdr:nvSpPr>
      <xdr:spPr bwMode="auto">
        <a:xfrm>
          <a:off x="4086225" y="2809875"/>
          <a:ext cx="419100" cy="400050"/>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95250</xdr:colOff>
      <xdr:row>25</xdr:row>
      <xdr:rowOff>0</xdr:rowOff>
    </xdr:from>
    <xdr:to>
      <xdr:col>44</xdr:col>
      <xdr:colOff>38100</xdr:colOff>
      <xdr:row>42</xdr:row>
      <xdr:rowOff>0</xdr:rowOff>
    </xdr:to>
    <xdr:sp macro="" textlink="">
      <xdr:nvSpPr>
        <xdr:cNvPr id="205345" name="Line 267">
          <a:extLst>
            <a:ext uri="{FF2B5EF4-FFF2-40B4-BE49-F238E27FC236}">
              <a16:creationId xmlns:a16="http://schemas.microsoft.com/office/drawing/2014/main" id="{8D5ECA7A-2AC0-466F-981E-3D44B7D83ED4}"/>
            </a:ext>
          </a:extLst>
        </xdr:cNvPr>
        <xdr:cNvSpPr>
          <a:spLocks noChangeShapeType="1"/>
        </xdr:cNvSpPr>
      </xdr:nvSpPr>
      <xdr:spPr bwMode="auto">
        <a:xfrm>
          <a:off x="4095750" y="3095625"/>
          <a:ext cx="971550" cy="21050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28575</xdr:colOff>
      <xdr:row>22</xdr:row>
      <xdr:rowOff>95250</xdr:rowOff>
    </xdr:from>
    <xdr:to>
      <xdr:col>57</xdr:col>
      <xdr:colOff>19050</xdr:colOff>
      <xdr:row>28</xdr:row>
      <xdr:rowOff>28575</xdr:rowOff>
    </xdr:to>
    <xdr:sp macro="" textlink="">
      <xdr:nvSpPr>
        <xdr:cNvPr id="205346" name="Line 268">
          <a:extLst>
            <a:ext uri="{FF2B5EF4-FFF2-40B4-BE49-F238E27FC236}">
              <a16:creationId xmlns:a16="http://schemas.microsoft.com/office/drawing/2014/main" id="{F3883BEA-D9C4-4FBA-93F6-A84AE0CEBCD0}"/>
            </a:ext>
          </a:extLst>
        </xdr:cNvPr>
        <xdr:cNvSpPr>
          <a:spLocks noChangeShapeType="1"/>
        </xdr:cNvSpPr>
      </xdr:nvSpPr>
      <xdr:spPr bwMode="auto">
        <a:xfrm>
          <a:off x="4371975" y="2819400"/>
          <a:ext cx="2162175" cy="67627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76200</xdr:colOff>
      <xdr:row>11</xdr:row>
      <xdr:rowOff>0</xdr:rowOff>
    </xdr:from>
    <xdr:to>
      <xdr:col>60</xdr:col>
      <xdr:colOff>85725</xdr:colOff>
      <xdr:row>15</xdr:row>
      <xdr:rowOff>9525</xdr:rowOff>
    </xdr:to>
    <xdr:grpSp>
      <xdr:nvGrpSpPr>
        <xdr:cNvPr id="205347" name="Group 269">
          <a:extLst>
            <a:ext uri="{FF2B5EF4-FFF2-40B4-BE49-F238E27FC236}">
              <a16:creationId xmlns:a16="http://schemas.microsoft.com/office/drawing/2014/main" id="{ED3D59DA-0137-4999-B6FF-888533B6454E}"/>
            </a:ext>
          </a:extLst>
        </xdr:cNvPr>
        <xdr:cNvGrpSpPr>
          <a:grpSpLocks/>
        </xdr:cNvGrpSpPr>
      </xdr:nvGrpSpPr>
      <xdr:grpSpPr bwMode="auto">
        <a:xfrm>
          <a:off x="6477000" y="1362075"/>
          <a:ext cx="466725" cy="504825"/>
          <a:chOff x="1024" y="240"/>
          <a:chExt cx="65" cy="65"/>
        </a:xfrm>
      </xdr:grpSpPr>
      <xdr:sp macro="" textlink="">
        <xdr:nvSpPr>
          <xdr:cNvPr id="205425" name="Oval 270">
            <a:extLst>
              <a:ext uri="{FF2B5EF4-FFF2-40B4-BE49-F238E27FC236}">
                <a16:creationId xmlns:a16="http://schemas.microsoft.com/office/drawing/2014/main" id="{D90C0EE7-ECAF-47C6-9A84-986BDD8AD045}"/>
              </a:ext>
            </a:extLst>
          </xdr:cNvPr>
          <xdr:cNvSpPr>
            <a:spLocks noChangeArrowheads="1"/>
          </xdr:cNvSpPr>
        </xdr:nvSpPr>
        <xdr:spPr bwMode="auto">
          <a:xfrm>
            <a:off x="1024" y="240"/>
            <a:ext cx="65" cy="6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26" name="Line 271">
            <a:extLst>
              <a:ext uri="{FF2B5EF4-FFF2-40B4-BE49-F238E27FC236}">
                <a16:creationId xmlns:a16="http://schemas.microsoft.com/office/drawing/2014/main" id="{D4225C9B-3253-4EDD-94B7-3F984793A9EF}"/>
              </a:ext>
            </a:extLst>
          </xdr:cNvPr>
          <xdr:cNvSpPr>
            <a:spLocks noChangeShapeType="1"/>
          </xdr:cNvSpPr>
        </xdr:nvSpPr>
        <xdr:spPr bwMode="auto">
          <a:xfrm flipV="1">
            <a:off x="1040" y="245"/>
            <a:ext cx="0" cy="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27" name="Line 272">
            <a:extLst>
              <a:ext uri="{FF2B5EF4-FFF2-40B4-BE49-F238E27FC236}">
                <a16:creationId xmlns:a16="http://schemas.microsoft.com/office/drawing/2014/main" id="{BAC96B42-41B4-43DF-AED6-0964B5A1646C}"/>
              </a:ext>
            </a:extLst>
          </xdr:cNvPr>
          <xdr:cNvSpPr>
            <a:spLocks noChangeShapeType="1"/>
          </xdr:cNvSpPr>
        </xdr:nvSpPr>
        <xdr:spPr bwMode="auto">
          <a:xfrm flipV="1">
            <a:off x="1040" y="272"/>
            <a:ext cx="49" cy="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28" name="Line 273">
            <a:extLst>
              <a:ext uri="{FF2B5EF4-FFF2-40B4-BE49-F238E27FC236}">
                <a16:creationId xmlns:a16="http://schemas.microsoft.com/office/drawing/2014/main" id="{EB0DE83F-C85E-43C5-9C94-35026B39EF31}"/>
              </a:ext>
            </a:extLst>
          </xdr:cNvPr>
          <xdr:cNvSpPr>
            <a:spLocks noChangeShapeType="1"/>
          </xdr:cNvSpPr>
        </xdr:nvSpPr>
        <xdr:spPr bwMode="auto">
          <a:xfrm>
            <a:off x="1040" y="245"/>
            <a:ext cx="49" cy="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69</xdr:col>
      <xdr:colOff>85725</xdr:colOff>
      <xdr:row>14</xdr:row>
      <xdr:rowOff>0</xdr:rowOff>
    </xdr:from>
    <xdr:to>
      <xdr:col>79</xdr:col>
      <xdr:colOff>76200</xdr:colOff>
      <xdr:row>14</xdr:row>
      <xdr:rowOff>0</xdr:rowOff>
    </xdr:to>
    <xdr:sp macro="" textlink="">
      <xdr:nvSpPr>
        <xdr:cNvPr id="205348" name="Line 274">
          <a:extLst>
            <a:ext uri="{FF2B5EF4-FFF2-40B4-BE49-F238E27FC236}">
              <a16:creationId xmlns:a16="http://schemas.microsoft.com/office/drawing/2014/main" id="{A39AC393-E0BF-4427-9C2E-01239962B562}"/>
            </a:ext>
          </a:extLst>
        </xdr:cNvPr>
        <xdr:cNvSpPr>
          <a:spLocks noChangeShapeType="1"/>
        </xdr:cNvSpPr>
      </xdr:nvSpPr>
      <xdr:spPr bwMode="auto">
        <a:xfrm>
          <a:off x="7972425" y="173355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76200</xdr:colOff>
      <xdr:row>11</xdr:row>
      <xdr:rowOff>19050</xdr:rowOff>
    </xdr:from>
    <xdr:to>
      <xdr:col>80</xdr:col>
      <xdr:colOff>38100</xdr:colOff>
      <xdr:row>14</xdr:row>
      <xdr:rowOff>95250</xdr:rowOff>
    </xdr:to>
    <xdr:sp macro="" textlink="">
      <xdr:nvSpPr>
        <xdr:cNvPr id="205349" name="Freeform 275">
          <a:extLst>
            <a:ext uri="{FF2B5EF4-FFF2-40B4-BE49-F238E27FC236}">
              <a16:creationId xmlns:a16="http://schemas.microsoft.com/office/drawing/2014/main" id="{798A2754-8FC1-4AE0-9F57-201D3CB682E9}"/>
            </a:ext>
          </a:extLst>
        </xdr:cNvPr>
        <xdr:cNvSpPr>
          <a:spLocks/>
        </xdr:cNvSpPr>
      </xdr:nvSpPr>
      <xdr:spPr bwMode="auto">
        <a:xfrm>
          <a:off x="9105900" y="138112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85725</xdr:colOff>
      <xdr:row>12</xdr:row>
      <xdr:rowOff>9525</xdr:rowOff>
    </xdr:from>
    <xdr:to>
      <xdr:col>80</xdr:col>
      <xdr:colOff>38100</xdr:colOff>
      <xdr:row>12</xdr:row>
      <xdr:rowOff>9525</xdr:rowOff>
    </xdr:to>
    <xdr:sp macro="" textlink="">
      <xdr:nvSpPr>
        <xdr:cNvPr id="205350" name="Line 276">
          <a:extLst>
            <a:ext uri="{FF2B5EF4-FFF2-40B4-BE49-F238E27FC236}">
              <a16:creationId xmlns:a16="http://schemas.microsoft.com/office/drawing/2014/main" id="{03497671-1F90-430B-BAB6-2A825E50AE7A}"/>
            </a:ext>
          </a:extLst>
        </xdr:cNvPr>
        <xdr:cNvSpPr>
          <a:spLocks noChangeShapeType="1"/>
        </xdr:cNvSpPr>
      </xdr:nvSpPr>
      <xdr:spPr bwMode="auto">
        <a:xfrm>
          <a:off x="7972425" y="1495425"/>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3</xdr:row>
      <xdr:rowOff>0</xdr:rowOff>
    </xdr:from>
    <xdr:to>
      <xdr:col>75</xdr:col>
      <xdr:colOff>9525</xdr:colOff>
      <xdr:row>20</xdr:row>
      <xdr:rowOff>0</xdr:rowOff>
    </xdr:to>
    <xdr:sp macro="" textlink="">
      <xdr:nvSpPr>
        <xdr:cNvPr id="205351" name="Rectangle 277">
          <a:extLst>
            <a:ext uri="{FF2B5EF4-FFF2-40B4-BE49-F238E27FC236}">
              <a16:creationId xmlns:a16="http://schemas.microsoft.com/office/drawing/2014/main" id="{C87896DB-9EA6-4BD2-80A7-A03F9E8DEAB7}"/>
            </a:ext>
          </a:extLst>
        </xdr:cNvPr>
        <xdr:cNvSpPr>
          <a:spLocks noChangeArrowheads="1"/>
        </xdr:cNvSpPr>
      </xdr:nvSpPr>
      <xdr:spPr bwMode="auto">
        <a:xfrm>
          <a:off x="6057900" y="371475"/>
          <a:ext cx="2524125" cy="2105025"/>
        </a:xfrm>
        <a:prstGeom prst="rect">
          <a:avLst/>
        </a:prstGeom>
        <a:noFill/>
        <a:ln w="6350">
          <a:solidFill>
            <a:srgbClr val="00000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81</xdr:col>
      <xdr:colOff>47625</xdr:colOff>
      <xdr:row>13</xdr:row>
      <xdr:rowOff>0</xdr:rowOff>
    </xdr:from>
    <xdr:to>
      <xdr:col>88</xdr:col>
      <xdr:colOff>47625</xdr:colOff>
      <xdr:row>13</xdr:row>
      <xdr:rowOff>0</xdr:rowOff>
    </xdr:to>
    <xdr:sp macro="" textlink="">
      <xdr:nvSpPr>
        <xdr:cNvPr id="205352" name="Line 278">
          <a:extLst>
            <a:ext uri="{FF2B5EF4-FFF2-40B4-BE49-F238E27FC236}">
              <a16:creationId xmlns:a16="http://schemas.microsoft.com/office/drawing/2014/main" id="{34934656-00F6-4AC9-99FC-32736EADB145}"/>
            </a:ext>
          </a:extLst>
        </xdr:cNvPr>
        <xdr:cNvSpPr>
          <a:spLocks noChangeShapeType="1"/>
        </xdr:cNvSpPr>
      </xdr:nvSpPr>
      <xdr:spPr bwMode="auto">
        <a:xfrm>
          <a:off x="9305925" y="16097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95250</xdr:colOff>
      <xdr:row>11</xdr:row>
      <xdr:rowOff>95250</xdr:rowOff>
    </xdr:from>
    <xdr:to>
      <xdr:col>70</xdr:col>
      <xdr:colOff>28575</xdr:colOff>
      <xdr:row>14</xdr:row>
      <xdr:rowOff>28575</xdr:rowOff>
    </xdr:to>
    <xdr:sp macro="" textlink="">
      <xdr:nvSpPr>
        <xdr:cNvPr id="205353" name="Oval 279">
          <a:extLst>
            <a:ext uri="{FF2B5EF4-FFF2-40B4-BE49-F238E27FC236}">
              <a16:creationId xmlns:a16="http://schemas.microsoft.com/office/drawing/2014/main" id="{2D0855E0-2F77-4CAA-B932-A76EBCA66166}"/>
            </a:ext>
          </a:extLst>
        </xdr:cNvPr>
        <xdr:cNvSpPr>
          <a:spLocks noChangeArrowheads="1"/>
        </xdr:cNvSpPr>
      </xdr:nvSpPr>
      <xdr:spPr bwMode="auto">
        <a:xfrm>
          <a:off x="7753350" y="1457325"/>
          <a:ext cx="2762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104775</xdr:colOff>
      <xdr:row>17</xdr:row>
      <xdr:rowOff>0</xdr:rowOff>
    </xdr:from>
    <xdr:to>
      <xdr:col>64</xdr:col>
      <xdr:colOff>66675</xdr:colOff>
      <xdr:row>17</xdr:row>
      <xdr:rowOff>0</xdr:rowOff>
    </xdr:to>
    <xdr:sp macro="" textlink="">
      <xdr:nvSpPr>
        <xdr:cNvPr id="205354" name="Line 280">
          <a:extLst>
            <a:ext uri="{FF2B5EF4-FFF2-40B4-BE49-F238E27FC236}">
              <a16:creationId xmlns:a16="http://schemas.microsoft.com/office/drawing/2014/main" id="{3BCA99AE-04D2-4E81-BCEF-20C81AE7D93C}"/>
            </a:ext>
          </a:extLst>
        </xdr:cNvPr>
        <xdr:cNvSpPr>
          <a:spLocks noChangeShapeType="1"/>
        </xdr:cNvSpPr>
      </xdr:nvSpPr>
      <xdr:spPr bwMode="auto">
        <a:xfrm>
          <a:off x="7077075" y="21050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85725</xdr:colOff>
      <xdr:row>14</xdr:row>
      <xdr:rowOff>95250</xdr:rowOff>
    </xdr:from>
    <xdr:to>
      <xdr:col>61</xdr:col>
      <xdr:colOff>104775</xdr:colOff>
      <xdr:row>17</xdr:row>
      <xdr:rowOff>0</xdr:rowOff>
    </xdr:to>
    <xdr:sp macro="" textlink="">
      <xdr:nvSpPr>
        <xdr:cNvPr id="205355" name="Line 281">
          <a:extLst>
            <a:ext uri="{FF2B5EF4-FFF2-40B4-BE49-F238E27FC236}">
              <a16:creationId xmlns:a16="http://schemas.microsoft.com/office/drawing/2014/main" id="{C86369D4-649B-48A2-9D4E-B5C743D6EB57}"/>
            </a:ext>
          </a:extLst>
        </xdr:cNvPr>
        <xdr:cNvSpPr>
          <a:spLocks noChangeShapeType="1"/>
        </xdr:cNvSpPr>
      </xdr:nvSpPr>
      <xdr:spPr bwMode="auto">
        <a:xfrm flipH="1" flipV="1">
          <a:off x="6829425" y="1828800"/>
          <a:ext cx="24765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9525</xdr:colOff>
      <xdr:row>9</xdr:row>
      <xdr:rowOff>0</xdr:rowOff>
    </xdr:from>
    <xdr:to>
      <xdr:col>66</xdr:col>
      <xdr:colOff>66675</xdr:colOff>
      <xdr:row>9</xdr:row>
      <xdr:rowOff>0</xdr:rowOff>
    </xdr:to>
    <xdr:sp macro="" textlink="">
      <xdr:nvSpPr>
        <xdr:cNvPr id="205356" name="Line 282">
          <a:extLst>
            <a:ext uri="{FF2B5EF4-FFF2-40B4-BE49-F238E27FC236}">
              <a16:creationId xmlns:a16="http://schemas.microsoft.com/office/drawing/2014/main" id="{EB9AB36C-59D2-466B-90E6-81861E819F1C}"/>
            </a:ext>
          </a:extLst>
        </xdr:cNvPr>
        <xdr:cNvSpPr>
          <a:spLocks noChangeShapeType="1"/>
        </xdr:cNvSpPr>
      </xdr:nvSpPr>
      <xdr:spPr bwMode="auto">
        <a:xfrm>
          <a:off x="6981825" y="1114425"/>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66675</xdr:colOff>
      <xdr:row>9</xdr:row>
      <xdr:rowOff>0</xdr:rowOff>
    </xdr:from>
    <xdr:to>
      <xdr:col>68</xdr:col>
      <xdr:colOff>57150</xdr:colOff>
      <xdr:row>11</xdr:row>
      <xdr:rowOff>114300</xdr:rowOff>
    </xdr:to>
    <xdr:sp macro="" textlink="">
      <xdr:nvSpPr>
        <xdr:cNvPr id="205357" name="Line 283">
          <a:extLst>
            <a:ext uri="{FF2B5EF4-FFF2-40B4-BE49-F238E27FC236}">
              <a16:creationId xmlns:a16="http://schemas.microsoft.com/office/drawing/2014/main" id="{0347098D-F6EE-4343-A3C4-53B3986549FC}"/>
            </a:ext>
          </a:extLst>
        </xdr:cNvPr>
        <xdr:cNvSpPr>
          <a:spLocks noChangeShapeType="1"/>
        </xdr:cNvSpPr>
      </xdr:nvSpPr>
      <xdr:spPr bwMode="auto">
        <a:xfrm>
          <a:off x="7610475" y="1114425"/>
          <a:ext cx="2190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57150</xdr:colOff>
      <xdr:row>14</xdr:row>
      <xdr:rowOff>0</xdr:rowOff>
    </xdr:from>
    <xdr:to>
      <xdr:col>68</xdr:col>
      <xdr:colOff>28575</xdr:colOff>
      <xdr:row>14</xdr:row>
      <xdr:rowOff>0</xdr:rowOff>
    </xdr:to>
    <xdr:sp macro="" textlink="">
      <xdr:nvSpPr>
        <xdr:cNvPr id="205358" name="Line 284">
          <a:extLst>
            <a:ext uri="{FF2B5EF4-FFF2-40B4-BE49-F238E27FC236}">
              <a16:creationId xmlns:a16="http://schemas.microsoft.com/office/drawing/2014/main" id="{401D1DB5-7EC1-432F-B0D2-5CF310D438B6}"/>
            </a:ext>
          </a:extLst>
        </xdr:cNvPr>
        <xdr:cNvSpPr>
          <a:spLocks noChangeShapeType="1"/>
        </xdr:cNvSpPr>
      </xdr:nvSpPr>
      <xdr:spPr bwMode="auto">
        <a:xfrm>
          <a:off x="6915150" y="1733550"/>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57150</xdr:colOff>
      <xdr:row>12</xdr:row>
      <xdr:rowOff>9525</xdr:rowOff>
    </xdr:from>
    <xdr:to>
      <xdr:col>68</xdr:col>
      <xdr:colOff>28575</xdr:colOff>
      <xdr:row>12</xdr:row>
      <xdr:rowOff>9525</xdr:rowOff>
    </xdr:to>
    <xdr:sp macro="" textlink="">
      <xdr:nvSpPr>
        <xdr:cNvPr id="205359" name="Line 285">
          <a:extLst>
            <a:ext uri="{FF2B5EF4-FFF2-40B4-BE49-F238E27FC236}">
              <a16:creationId xmlns:a16="http://schemas.microsoft.com/office/drawing/2014/main" id="{11D8BD68-3D96-4C0E-BE92-73DC0E16C3C5}"/>
            </a:ext>
          </a:extLst>
        </xdr:cNvPr>
        <xdr:cNvSpPr>
          <a:spLocks noChangeShapeType="1"/>
        </xdr:cNvSpPr>
      </xdr:nvSpPr>
      <xdr:spPr bwMode="auto">
        <a:xfrm>
          <a:off x="6915150" y="1495425"/>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19050</xdr:colOff>
      <xdr:row>27</xdr:row>
      <xdr:rowOff>123825</xdr:rowOff>
    </xdr:from>
    <xdr:to>
      <xdr:col>65</xdr:col>
      <xdr:colOff>28575</xdr:colOff>
      <xdr:row>47</xdr:row>
      <xdr:rowOff>57150</xdr:rowOff>
    </xdr:to>
    <xdr:sp macro="" textlink="">
      <xdr:nvSpPr>
        <xdr:cNvPr id="205360" name="Oval 328">
          <a:extLst>
            <a:ext uri="{FF2B5EF4-FFF2-40B4-BE49-F238E27FC236}">
              <a16:creationId xmlns:a16="http://schemas.microsoft.com/office/drawing/2014/main" id="{7243ADAD-952D-43E2-AAC7-3F115EBE6B48}"/>
            </a:ext>
          </a:extLst>
        </xdr:cNvPr>
        <xdr:cNvSpPr>
          <a:spLocks noChangeArrowheads="1"/>
        </xdr:cNvSpPr>
      </xdr:nvSpPr>
      <xdr:spPr bwMode="auto">
        <a:xfrm>
          <a:off x="4933950" y="3467100"/>
          <a:ext cx="2524125" cy="24098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41</xdr:row>
      <xdr:rowOff>57150</xdr:rowOff>
    </xdr:from>
    <xdr:to>
      <xdr:col>54</xdr:col>
      <xdr:colOff>57150</xdr:colOff>
      <xdr:row>44</xdr:row>
      <xdr:rowOff>19050</xdr:rowOff>
    </xdr:to>
    <xdr:sp macro="" textlink="">
      <xdr:nvSpPr>
        <xdr:cNvPr id="205361" name="Rectangle 329">
          <a:extLst>
            <a:ext uri="{FF2B5EF4-FFF2-40B4-BE49-F238E27FC236}">
              <a16:creationId xmlns:a16="http://schemas.microsoft.com/office/drawing/2014/main" id="{35589EA8-022A-4E03-9F2F-9BD30290F61B}"/>
            </a:ext>
          </a:extLst>
        </xdr:cNvPr>
        <xdr:cNvSpPr>
          <a:spLocks noChangeArrowheads="1"/>
        </xdr:cNvSpPr>
      </xdr:nvSpPr>
      <xdr:spPr bwMode="auto">
        <a:xfrm>
          <a:off x="6172200" y="5133975"/>
          <a:ext cx="57150" cy="333375"/>
        </a:xfrm>
        <a:prstGeom prst="rect">
          <a:avLst/>
        </a:prstGeom>
        <a:solidFill>
          <a:srgbClr val="000000"/>
        </a:solidFill>
        <a:ln w="9525">
          <a:solidFill>
            <a:srgbClr val="000000"/>
          </a:solidFill>
          <a:miter lim="800000"/>
          <a:headEnd/>
          <a:tailEnd/>
        </a:ln>
      </xdr:spPr>
    </xdr:sp>
    <xdr:clientData/>
  </xdr:twoCellAnchor>
  <xdr:twoCellAnchor>
    <xdr:from>
      <xdr:col>54</xdr:col>
      <xdr:colOff>0</xdr:colOff>
      <xdr:row>36</xdr:row>
      <xdr:rowOff>0</xdr:rowOff>
    </xdr:from>
    <xdr:to>
      <xdr:col>54</xdr:col>
      <xdr:colOff>57150</xdr:colOff>
      <xdr:row>38</xdr:row>
      <xdr:rowOff>95250</xdr:rowOff>
    </xdr:to>
    <xdr:sp macro="" textlink="">
      <xdr:nvSpPr>
        <xdr:cNvPr id="205362" name="Rectangle 330">
          <a:extLst>
            <a:ext uri="{FF2B5EF4-FFF2-40B4-BE49-F238E27FC236}">
              <a16:creationId xmlns:a16="http://schemas.microsoft.com/office/drawing/2014/main" id="{C9EB59C7-7303-4EE8-8611-D5697FF08878}"/>
            </a:ext>
          </a:extLst>
        </xdr:cNvPr>
        <xdr:cNvSpPr>
          <a:spLocks noChangeArrowheads="1"/>
        </xdr:cNvSpPr>
      </xdr:nvSpPr>
      <xdr:spPr bwMode="auto">
        <a:xfrm>
          <a:off x="6172200" y="4457700"/>
          <a:ext cx="57150" cy="342900"/>
        </a:xfrm>
        <a:prstGeom prst="rect">
          <a:avLst/>
        </a:prstGeom>
        <a:solidFill>
          <a:srgbClr val="000000"/>
        </a:solidFill>
        <a:ln w="9525">
          <a:solidFill>
            <a:srgbClr val="000000"/>
          </a:solidFill>
          <a:miter lim="800000"/>
          <a:headEnd/>
          <a:tailEnd/>
        </a:ln>
      </xdr:spPr>
    </xdr:sp>
    <xdr:clientData/>
  </xdr:twoCellAnchor>
  <xdr:twoCellAnchor>
    <xdr:from>
      <xdr:col>47</xdr:col>
      <xdr:colOff>38100</xdr:colOff>
      <xdr:row>35</xdr:row>
      <xdr:rowOff>123825</xdr:rowOff>
    </xdr:from>
    <xdr:to>
      <xdr:col>47</xdr:col>
      <xdr:colOff>47625</xdr:colOff>
      <xdr:row>44</xdr:row>
      <xdr:rowOff>28575</xdr:rowOff>
    </xdr:to>
    <xdr:sp macro="" textlink="">
      <xdr:nvSpPr>
        <xdr:cNvPr id="205363" name="Line 331">
          <a:extLst>
            <a:ext uri="{FF2B5EF4-FFF2-40B4-BE49-F238E27FC236}">
              <a16:creationId xmlns:a16="http://schemas.microsoft.com/office/drawing/2014/main" id="{3E2F5091-6E55-4747-8877-E07200A53B6A}"/>
            </a:ext>
          </a:extLst>
        </xdr:cNvPr>
        <xdr:cNvSpPr>
          <a:spLocks noChangeShapeType="1"/>
        </xdr:cNvSpPr>
      </xdr:nvSpPr>
      <xdr:spPr bwMode="auto">
        <a:xfrm flipV="1">
          <a:off x="5410200" y="4457700"/>
          <a:ext cx="9525" cy="10191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59</xdr:col>
      <xdr:colOff>57150</xdr:colOff>
      <xdr:row>38</xdr:row>
      <xdr:rowOff>76200</xdr:rowOff>
    </xdr:from>
    <xdr:to>
      <xdr:col>59</xdr:col>
      <xdr:colOff>57150</xdr:colOff>
      <xdr:row>41</xdr:row>
      <xdr:rowOff>57150</xdr:rowOff>
    </xdr:to>
    <xdr:sp macro="" textlink="">
      <xdr:nvSpPr>
        <xdr:cNvPr id="205364" name="Line 332">
          <a:extLst>
            <a:ext uri="{FF2B5EF4-FFF2-40B4-BE49-F238E27FC236}">
              <a16:creationId xmlns:a16="http://schemas.microsoft.com/office/drawing/2014/main" id="{EAEE7CEB-DF57-4C8F-B6E7-8F6E1AB239F0}"/>
            </a:ext>
          </a:extLst>
        </xdr:cNvPr>
        <xdr:cNvSpPr>
          <a:spLocks noChangeShapeType="1"/>
        </xdr:cNvSpPr>
      </xdr:nvSpPr>
      <xdr:spPr bwMode="auto">
        <a:xfrm flipV="1">
          <a:off x="6800850" y="4781550"/>
          <a:ext cx="0" cy="3524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9525</xdr:colOff>
      <xdr:row>44</xdr:row>
      <xdr:rowOff>19050</xdr:rowOff>
    </xdr:from>
    <xdr:to>
      <xdr:col>62</xdr:col>
      <xdr:colOff>57150</xdr:colOff>
      <xdr:row>44</xdr:row>
      <xdr:rowOff>19050</xdr:rowOff>
    </xdr:to>
    <xdr:sp macro="" textlink="">
      <xdr:nvSpPr>
        <xdr:cNvPr id="205365" name="Line 333">
          <a:extLst>
            <a:ext uri="{FF2B5EF4-FFF2-40B4-BE49-F238E27FC236}">
              <a16:creationId xmlns:a16="http://schemas.microsoft.com/office/drawing/2014/main" id="{5837B8CE-5ECA-439C-8C01-989798C38450}"/>
            </a:ext>
          </a:extLst>
        </xdr:cNvPr>
        <xdr:cNvSpPr>
          <a:spLocks noChangeShapeType="1"/>
        </xdr:cNvSpPr>
      </xdr:nvSpPr>
      <xdr:spPr bwMode="auto">
        <a:xfrm>
          <a:off x="5267325" y="5467350"/>
          <a:ext cx="18764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38100</xdr:colOff>
      <xdr:row>35</xdr:row>
      <xdr:rowOff>123825</xdr:rowOff>
    </xdr:from>
    <xdr:to>
      <xdr:col>49</xdr:col>
      <xdr:colOff>95250</xdr:colOff>
      <xdr:row>35</xdr:row>
      <xdr:rowOff>123825</xdr:rowOff>
    </xdr:to>
    <xdr:sp macro="" textlink="">
      <xdr:nvSpPr>
        <xdr:cNvPr id="205366" name="Line 334">
          <a:extLst>
            <a:ext uri="{FF2B5EF4-FFF2-40B4-BE49-F238E27FC236}">
              <a16:creationId xmlns:a16="http://schemas.microsoft.com/office/drawing/2014/main" id="{7C377E13-D7C8-4ECE-8FF7-D04E1D8976D9}"/>
            </a:ext>
          </a:extLst>
        </xdr:cNvPr>
        <xdr:cNvSpPr>
          <a:spLocks noChangeShapeType="1"/>
        </xdr:cNvSpPr>
      </xdr:nvSpPr>
      <xdr:spPr bwMode="auto">
        <a:xfrm>
          <a:off x="4953000" y="4457700"/>
          <a:ext cx="742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76200</xdr:colOff>
      <xdr:row>35</xdr:row>
      <xdr:rowOff>123825</xdr:rowOff>
    </xdr:from>
    <xdr:to>
      <xdr:col>65</xdr:col>
      <xdr:colOff>19050</xdr:colOff>
      <xdr:row>35</xdr:row>
      <xdr:rowOff>123825</xdr:rowOff>
    </xdr:to>
    <xdr:sp macro="" textlink="">
      <xdr:nvSpPr>
        <xdr:cNvPr id="205367" name="Line 335">
          <a:extLst>
            <a:ext uri="{FF2B5EF4-FFF2-40B4-BE49-F238E27FC236}">
              <a16:creationId xmlns:a16="http://schemas.microsoft.com/office/drawing/2014/main" id="{C2BB8BA0-42A6-4A19-9038-AAE81C15B24C}"/>
            </a:ext>
          </a:extLst>
        </xdr:cNvPr>
        <xdr:cNvSpPr>
          <a:spLocks noChangeShapeType="1"/>
        </xdr:cNvSpPr>
      </xdr:nvSpPr>
      <xdr:spPr bwMode="auto">
        <a:xfrm>
          <a:off x="6705600" y="4457700"/>
          <a:ext cx="742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57150</xdr:colOff>
      <xdr:row>35</xdr:row>
      <xdr:rowOff>123825</xdr:rowOff>
    </xdr:from>
    <xdr:to>
      <xdr:col>58</xdr:col>
      <xdr:colOff>0</xdr:colOff>
      <xdr:row>35</xdr:row>
      <xdr:rowOff>123825</xdr:rowOff>
    </xdr:to>
    <xdr:sp macro="" textlink="">
      <xdr:nvSpPr>
        <xdr:cNvPr id="205368" name="Line 336">
          <a:extLst>
            <a:ext uri="{FF2B5EF4-FFF2-40B4-BE49-F238E27FC236}">
              <a16:creationId xmlns:a16="http://schemas.microsoft.com/office/drawing/2014/main" id="{42F4FED4-B702-4A54-AFDD-6C32AC2BA136}"/>
            </a:ext>
          </a:extLst>
        </xdr:cNvPr>
        <xdr:cNvSpPr>
          <a:spLocks noChangeShapeType="1"/>
        </xdr:cNvSpPr>
      </xdr:nvSpPr>
      <xdr:spPr bwMode="auto">
        <a:xfrm>
          <a:off x="5772150" y="4457700"/>
          <a:ext cx="8572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95250</xdr:colOff>
      <xdr:row>34</xdr:row>
      <xdr:rowOff>104775</xdr:rowOff>
    </xdr:from>
    <xdr:to>
      <xdr:col>49</xdr:col>
      <xdr:colOff>95250</xdr:colOff>
      <xdr:row>35</xdr:row>
      <xdr:rowOff>123825</xdr:rowOff>
    </xdr:to>
    <xdr:sp macro="" textlink="">
      <xdr:nvSpPr>
        <xdr:cNvPr id="205369" name="Line 337">
          <a:extLst>
            <a:ext uri="{FF2B5EF4-FFF2-40B4-BE49-F238E27FC236}">
              <a16:creationId xmlns:a16="http://schemas.microsoft.com/office/drawing/2014/main" id="{AB882805-76C4-41C2-B413-E33FB5CF1117}"/>
            </a:ext>
          </a:extLst>
        </xdr:cNvPr>
        <xdr:cNvSpPr>
          <a:spLocks noChangeShapeType="1"/>
        </xdr:cNvSpPr>
      </xdr:nvSpPr>
      <xdr:spPr bwMode="auto">
        <a:xfrm>
          <a:off x="5695950" y="4314825"/>
          <a:ext cx="0" cy="1428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57150</xdr:colOff>
      <xdr:row>34</xdr:row>
      <xdr:rowOff>104775</xdr:rowOff>
    </xdr:from>
    <xdr:to>
      <xdr:col>50</xdr:col>
      <xdr:colOff>57150</xdr:colOff>
      <xdr:row>35</xdr:row>
      <xdr:rowOff>123825</xdr:rowOff>
    </xdr:to>
    <xdr:sp macro="" textlink="">
      <xdr:nvSpPr>
        <xdr:cNvPr id="205370" name="Line 338">
          <a:extLst>
            <a:ext uri="{FF2B5EF4-FFF2-40B4-BE49-F238E27FC236}">
              <a16:creationId xmlns:a16="http://schemas.microsoft.com/office/drawing/2014/main" id="{C7A45F9C-F911-4CDB-8A8E-3932862FC66A}"/>
            </a:ext>
          </a:extLst>
        </xdr:cNvPr>
        <xdr:cNvSpPr>
          <a:spLocks noChangeShapeType="1"/>
        </xdr:cNvSpPr>
      </xdr:nvSpPr>
      <xdr:spPr bwMode="auto">
        <a:xfrm>
          <a:off x="5772150" y="4314825"/>
          <a:ext cx="0" cy="1428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34</xdr:row>
      <xdr:rowOff>104775</xdr:rowOff>
    </xdr:from>
    <xdr:to>
      <xdr:col>58</xdr:col>
      <xdr:colOff>0</xdr:colOff>
      <xdr:row>35</xdr:row>
      <xdr:rowOff>123825</xdr:rowOff>
    </xdr:to>
    <xdr:sp macro="" textlink="">
      <xdr:nvSpPr>
        <xdr:cNvPr id="205371" name="Line 339">
          <a:extLst>
            <a:ext uri="{FF2B5EF4-FFF2-40B4-BE49-F238E27FC236}">
              <a16:creationId xmlns:a16="http://schemas.microsoft.com/office/drawing/2014/main" id="{7863DD16-66F6-46E5-9388-4F7CDB758FB9}"/>
            </a:ext>
          </a:extLst>
        </xdr:cNvPr>
        <xdr:cNvSpPr>
          <a:spLocks noChangeShapeType="1"/>
        </xdr:cNvSpPr>
      </xdr:nvSpPr>
      <xdr:spPr bwMode="auto">
        <a:xfrm>
          <a:off x="6629400" y="4314825"/>
          <a:ext cx="0" cy="1428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76200</xdr:colOff>
      <xdr:row>34</xdr:row>
      <xdr:rowOff>104775</xdr:rowOff>
    </xdr:from>
    <xdr:to>
      <xdr:col>58</xdr:col>
      <xdr:colOff>76200</xdr:colOff>
      <xdr:row>35</xdr:row>
      <xdr:rowOff>123825</xdr:rowOff>
    </xdr:to>
    <xdr:sp macro="" textlink="">
      <xdr:nvSpPr>
        <xdr:cNvPr id="205372" name="Line 340">
          <a:extLst>
            <a:ext uri="{FF2B5EF4-FFF2-40B4-BE49-F238E27FC236}">
              <a16:creationId xmlns:a16="http://schemas.microsoft.com/office/drawing/2014/main" id="{3842C307-1730-46AF-B8F4-67CB0C56E43B}"/>
            </a:ext>
          </a:extLst>
        </xdr:cNvPr>
        <xdr:cNvSpPr>
          <a:spLocks noChangeShapeType="1"/>
        </xdr:cNvSpPr>
      </xdr:nvSpPr>
      <xdr:spPr bwMode="auto">
        <a:xfrm>
          <a:off x="6705600" y="4314825"/>
          <a:ext cx="0" cy="1428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76200</xdr:colOff>
      <xdr:row>31</xdr:row>
      <xdr:rowOff>66675</xdr:rowOff>
    </xdr:from>
    <xdr:to>
      <xdr:col>50</xdr:col>
      <xdr:colOff>76200</xdr:colOff>
      <xdr:row>33</xdr:row>
      <xdr:rowOff>19050</xdr:rowOff>
    </xdr:to>
    <xdr:sp macro="" textlink="">
      <xdr:nvSpPr>
        <xdr:cNvPr id="205373" name="Line 341">
          <a:extLst>
            <a:ext uri="{FF2B5EF4-FFF2-40B4-BE49-F238E27FC236}">
              <a16:creationId xmlns:a16="http://schemas.microsoft.com/office/drawing/2014/main" id="{B6B49EA8-A083-4C65-96FB-54C1DB929510}"/>
            </a:ext>
          </a:extLst>
        </xdr:cNvPr>
        <xdr:cNvSpPr>
          <a:spLocks noChangeShapeType="1"/>
        </xdr:cNvSpPr>
      </xdr:nvSpPr>
      <xdr:spPr bwMode="auto">
        <a:xfrm flipV="1">
          <a:off x="5791200" y="3905250"/>
          <a:ext cx="0"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104775</xdr:colOff>
      <xdr:row>31</xdr:row>
      <xdr:rowOff>66675</xdr:rowOff>
    </xdr:from>
    <xdr:to>
      <xdr:col>57</xdr:col>
      <xdr:colOff>104775</xdr:colOff>
      <xdr:row>33</xdr:row>
      <xdr:rowOff>19050</xdr:rowOff>
    </xdr:to>
    <xdr:sp macro="" textlink="">
      <xdr:nvSpPr>
        <xdr:cNvPr id="205374" name="Line 342">
          <a:extLst>
            <a:ext uri="{FF2B5EF4-FFF2-40B4-BE49-F238E27FC236}">
              <a16:creationId xmlns:a16="http://schemas.microsoft.com/office/drawing/2014/main" id="{FC7DFD50-ED8C-4740-A013-9E34B899A498}"/>
            </a:ext>
          </a:extLst>
        </xdr:cNvPr>
        <xdr:cNvSpPr>
          <a:spLocks noChangeShapeType="1"/>
        </xdr:cNvSpPr>
      </xdr:nvSpPr>
      <xdr:spPr bwMode="auto">
        <a:xfrm flipV="1">
          <a:off x="6619875" y="3905250"/>
          <a:ext cx="0"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31</xdr:row>
      <xdr:rowOff>66675</xdr:rowOff>
    </xdr:from>
    <xdr:to>
      <xdr:col>54</xdr:col>
      <xdr:colOff>0</xdr:colOff>
      <xdr:row>35</xdr:row>
      <xdr:rowOff>47625</xdr:rowOff>
    </xdr:to>
    <xdr:sp macro="" textlink="">
      <xdr:nvSpPr>
        <xdr:cNvPr id="205375" name="Line 343">
          <a:extLst>
            <a:ext uri="{FF2B5EF4-FFF2-40B4-BE49-F238E27FC236}">
              <a16:creationId xmlns:a16="http://schemas.microsoft.com/office/drawing/2014/main" id="{8FEAA476-851D-4216-A0C3-132340187947}"/>
            </a:ext>
          </a:extLst>
        </xdr:cNvPr>
        <xdr:cNvSpPr>
          <a:spLocks noChangeShapeType="1"/>
        </xdr:cNvSpPr>
      </xdr:nvSpPr>
      <xdr:spPr bwMode="auto">
        <a:xfrm flipH="1" flipV="1">
          <a:off x="6172200" y="3905250"/>
          <a:ext cx="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57150</xdr:colOff>
      <xdr:row>31</xdr:row>
      <xdr:rowOff>66675</xdr:rowOff>
    </xdr:from>
    <xdr:to>
      <xdr:col>54</xdr:col>
      <xdr:colOff>66675</xdr:colOff>
      <xdr:row>35</xdr:row>
      <xdr:rowOff>47625</xdr:rowOff>
    </xdr:to>
    <xdr:sp macro="" textlink="">
      <xdr:nvSpPr>
        <xdr:cNvPr id="205376" name="Line 344">
          <a:extLst>
            <a:ext uri="{FF2B5EF4-FFF2-40B4-BE49-F238E27FC236}">
              <a16:creationId xmlns:a16="http://schemas.microsoft.com/office/drawing/2014/main" id="{2B1074F8-8BC3-4F53-A05A-F26217776CCB}"/>
            </a:ext>
          </a:extLst>
        </xdr:cNvPr>
        <xdr:cNvSpPr>
          <a:spLocks noChangeShapeType="1"/>
        </xdr:cNvSpPr>
      </xdr:nvSpPr>
      <xdr:spPr bwMode="auto">
        <a:xfrm flipV="1">
          <a:off x="6229350" y="3905250"/>
          <a:ext cx="95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76200</xdr:colOff>
      <xdr:row>32</xdr:row>
      <xdr:rowOff>0</xdr:rowOff>
    </xdr:from>
    <xdr:to>
      <xdr:col>54</xdr:col>
      <xdr:colOff>9525</xdr:colOff>
      <xdr:row>32</xdr:row>
      <xdr:rowOff>0</xdr:rowOff>
    </xdr:to>
    <xdr:sp macro="" textlink="">
      <xdr:nvSpPr>
        <xdr:cNvPr id="205377" name="Line 345">
          <a:extLst>
            <a:ext uri="{FF2B5EF4-FFF2-40B4-BE49-F238E27FC236}">
              <a16:creationId xmlns:a16="http://schemas.microsoft.com/office/drawing/2014/main" id="{9987D4FD-B68E-43E6-A0A9-8F66EA2248A3}"/>
            </a:ext>
          </a:extLst>
        </xdr:cNvPr>
        <xdr:cNvSpPr>
          <a:spLocks noChangeShapeType="1"/>
        </xdr:cNvSpPr>
      </xdr:nvSpPr>
      <xdr:spPr bwMode="auto">
        <a:xfrm>
          <a:off x="5791200" y="3962400"/>
          <a:ext cx="390525" cy="0"/>
        </a:xfrm>
        <a:prstGeom prst="line">
          <a:avLst/>
        </a:prstGeom>
        <a:noFill/>
        <a:ln w="9525">
          <a:solidFill>
            <a:srgbClr val="000000"/>
          </a:solidFill>
          <a:round/>
          <a:headEnd type="triangle" w="med" len="sm"/>
          <a:tailEnd type="triangle" w="med" len="sm"/>
        </a:ln>
        <a:extLst>
          <a:ext uri="{909E8E84-426E-40DD-AFC4-6F175D3DCCD1}">
            <a14:hiddenFill xmlns:a14="http://schemas.microsoft.com/office/drawing/2010/main">
              <a:noFill/>
            </a14:hiddenFill>
          </a:ext>
        </a:extLst>
      </xdr:spPr>
    </xdr:sp>
    <xdr:clientData/>
  </xdr:twoCellAnchor>
  <xdr:twoCellAnchor>
    <xdr:from>
      <xdr:col>54</xdr:col>
      <xdr:colOff>66675</xdr:colOff>
      <xdr:row>32</xdr:row>
      <xdr:rowOff>9525</xdr:rowOff>
    </xdr:from>
    <xdr:to>
      <xdr:col>58</xdr:col>
      <xdr:colOff>0</xdr:colOff>
      <xdr:row>32</xdr:row>
      <xdr:rowOff>9525</xdr:rowOff>
    </xdr:to>
    <xdr:sp macro="" textlink="">
      <xdr:nvSpPr>
        <xdr:cNvPr id="205378" name="Line 346">
          <a:extLst>
            <a:ext uri="{FF2B5EF4-FFF2-40B4-BE49-F238E27FC236}">
              <a16:creationId xmlns:a16="http://schemas.microsoft.com/office/drawing/2014/main" id="{6D28F34E-2289-48A2-AA3B-F07714E2C273}"/>
            </a:ext>
          </a:extLst>
        </xdr:cNvPr>
        <xdr:cNvSpPr>
          <a:spLocks noChangeShapeType="1"/>
        </xdr:cNvSpPr>
      </xdr:nvSpPr>
      <xdr:spPr bwMode="auto">
        <a:xfrm>
          <a:off x="6238875" y="3971925"/>
          <a:ext cx="390525" cy="0"/>
        </a:xfrm>
        <a:prstGeom prst="line">
          <a:avLst/>
        </a:prstGeom>
        <a:noFill/>
        <a:ln w="9525">
          <a:solidFill>
            <a:srgbClr val="000000"/>
          </a:solidFill>
          <a:round/>
          <a:headEnd type="triangle" w="med" len="sm"/>
          <a:tailEnd type="triangle" w="med" len="sm"/>
        </a:ln>
        <a:extLst>
          <a:ext uri="{909E8E84-426E-40DD-AFC4-6F175D3DCCD1}">
            <a14:hiddenFill xmlns:a14="http://schemas.microsoft.com/office/drawing/2010/main">
              <a:noFill/>
            </a14:hiddenFill>
          </a:ext>
        </a:extLst>
      </xdr:spPr>
    </xdr:sp>
    <xdr:clientData/>
  </xdr:twoCellAnchor>
  <xdr:twoCellAnchor>
    <xdr:from>
      <xdr:col>55</xdr:col>
      <xdr:colOff>9525</xdr:colOff>
      <xdr:row>41</xdr:row>
      <xdr:rowOff>57150</xdr:rowOff>
    </xdr:from>
    <xdr:to>
      <xdr:col>60</xdr:col>
      <xdr:colOff>19050</xdr:colOff>
      <xdr:row>41</xdr:row>
      <xdr:rowOff>57150</xdr:rowOff>
    </xdr:to>
    <xdr:sp macro="" textlink="">
      <xdr:nvSpPr>
        <xdr:cNvPr id="205379" name="Line 347">
          <a:extLst>
            <a:ext uri="{FF2B5EF4-FFF2-40B4-BE49-F238E27FC236}">
              <a16:creationId xmlns:a16="http://schemas.microsoft.com/office/drawing/2014/main" id="{FC4A3335-DCF5-4D47-81FF-36103BB02DE6}"/>
            </a:ext>
          </a:extLst>
        </xdr:cNvPr>
        <xdr:cNvSpPr>
          <a:spLocks noChangeShapeType="1"/>
        </xdr:cNvSpPr>
      </xdr:nvSpPr>
      <xdr:spPr bwMode="auto">
        <a:xfrm>
          <a:off x="6296025" y="513397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38</xdr:row>
      <xdr:rowOff>95250</xdr:rowOff>
    </xdr:from>
    <xdr:to>
      <xdr:col>60</xdr:col>
      <xdr:colOff>19050</xdr:colOff>
      <xdr:row>38</xdr:row>
      <xdr:rowOff>95250</xdr:rowOff>
    </xdr:to>
    <xdr:sp macro="" textlink="">
      <xdr:nvSpPr>
        <xdr:cNvPr id="205380" name="Line 348">
          <a:extLst>
            <a:ext uri="{FF2B5EF4-FFF2-40B4-BE49-F238E27FC236}">
              <a16:creationId xmlns:a16="http://schemas.microsoft.com/office/drawing/2014/main" id="{784A8CD4-698D-47A6-A414-EAEC90ED45B0}"/>
            </a:ext>
          </a:extLst>
        </xdr:cNvPr>
        <xdr:cNvSpPr>
          <a:spLocks noChangeShapeType="1"/>
        </xdr:cNvSpPr>
      </xdr:nvSpPr>
      <xdr:spPr bwMode="auto">
        <a:xfrm>
          <a:off x="6296025" y="4800600"/>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85725</xdr:colOff>
      <xdr:row>33</xdr:row>
      <xdr:rowOff>57150</xdr:rowOff>
    </xdr:from>
    <xdr:to>
      <xdr:col>50</xdr:col>
      <xdr:colOff>95250</xdr:colOff>
      <xdr:row>34</xdr:row>
      <xdr:rowOff>104775</xdr:rowOff>
    </xdr:to>
    <xdr:grpSp>
      <xdr:nvGrpSpPr>
        <xdr:cNvPr id="205381" name="Group 349">
          <a:extLst>
            <a:ext uri="{FF2B5EF4-FFF2-40B4-BE49-F238E27FC236}">
              <a16:creationId xmlns:a16="http://schemas.microsoft.com/office/drawing/2014/main" id="{A9F58A79-8EA8-44BF-9783-8D8EF06039B9}"/>
            </a:ext>
          </a:extLst>
        </xdr:cNvPr>
        <xdr:cNvGrpSpPr>
          <a:grpSpLocks/>
        </xdr:cNvGrpSpPr>
      </xdr:nvGrpSpPr>
      <xdr:grpSpPr bwMode="auto">
        <a:xfrm>
          <a:off x="5686425" y="4143375"/>
          <a:ext cx="123825" cy="171450"/>
          <a:chOff x="170" y="484"/>
          <a:chExt cx="21" cy="23"/>
        </a:xfrm>
      </xdr:grpSpPr>
      <xdr:grpSp>
        <xdr:nvGrpSpPr>
          <xdr:cNvPr id="205417" name="Group 350">
            <a:extLst>
              <a:ext uri="{FF2B5EF4-FFF2-40B4-BE49-F238E27FC236}">
                <a16:creationId xmlns:a16="http://schemas.microsoft.com/office/drawing/2014/main" id="{C8EC6311-07FB-454A-A666-81E7D7E82771}"/>
              </a:ext>
            </a:extLst>
          </xdr:cNvPr>
          <xdr:cNvGrpSpPr>
            <a:grpSpLocks/>
          </xdr:cNvGrpSpPr>
        </xdr:nvGrpSpPr>
        <xdr:grpSpPr bwMode="auto">
          <a:xfrm>
            <a:off x="170" y="484"/>
            <a:ext cx="13" cy="23"/>
            <a:chOff x="170" y="484"/>
            <a:chExt cx="17" cy="31"/>
          </a:xfrm>
        </xdr:grpSpPr>
        <xdr:sp macro="" textlink="">
          <xdr:nvSpPr>
            <xdr:cNvPr id="205420" name="Line 351">
              <a:extLst>
                <a:ext uri="{FF2B5EF4-FFF2-40B4-BE49-F238E27FC236}">
                  <a16:creationId xmlns:a16="http://schemas.microsoft.com/office/drawing/2014/main" id="{5EE2FA11-26E6-48BE-823C-30D47DC56B1E}"/>
                </a:ext>
              </a:extLst>
            </xdr:cNvPr>
            <xdr:cNvSpPr>
              <a:spLocks noChangeShapeType="1"/>
            </xdr:cNvSpPr>
          </xdr:nvSpPr>
          <xdr:spPr bwMode="auto">
            <a:xfrm>
              <a:off x="171" y="484"/>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421" name="AutoShape 352">
              <a:extLst>
                <a:ext uri="{FF2B5EF4-FFF2-40B4-BE49-F238E27FC236}">
                  <a16:creationId xmlns:a16="http://schemas.microsoft.com/office/drawing/2014/main" id="{9A2F4BF7-D667-4424-9B3D-CD0D95A036C8}"/>
                </a:ext>
              </a:extLst>
            </xdr:cNvPr>
            <xdr:cNvCxnSpPr>
              <a:cxnSpLocks noChangeShapeType="1"/>
              <a:stCxn id="205420" idx="1"/>
              <a:endCxn id="205422" idx="0"/>
            </xdr:cNvCxnSpPr>
          </xdr:nvCxnSpPr>
          <xdr:spPr bwMode="auto">
            <a:xfrm flipH="1">
              <a:off x="170" y="484"/>
              <a:ext cx="17"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422" name="Line 353">
              <a:extLst>
                <a:ext uri="{FF2B5EF4-FFF2-40B4-BE49-F238E27FC236}">
                  <a16:creationId xmlns:a16="http://schemas.microsoft.com/office/drawing/2014/main" id="{F9BCE71F-6C81-4724-A67D-E76DC0DE4481}"/>
                </a:ext>
              </a:extLst>
            </xdr:cNvPr>
            <xdr:cNvSpPr>
              <a:spLocks noChangeShapeType="1"/>
            </xdr:cNvSpPr>
          </xdr:nvSpPr>
          <xdr:spPr bwMode="auto">
            <a:xfrm>
              <a:off x="170" y="515"/>
              <a:ext cx="1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423" name="AutoShape 354">
              <a:extLst>
                <a:ext uri="{FF2B5EF4-FFF2-40B4-BE49-F238E27FC236}">
                  <a16:creationId xmlns:a16="http://schemas.microsoft.com/office/drawing/2014/main" id="{FF02D8BD-D41D-4793-A26D-8FB58B6284FB}"/>
                </a:ext>
              </a:extLst>
            </xdr:cNvPr>
            <xdr:cNvCxnSpPr>
              <a:cxnSpLocks noChangeShapeType="1"/>
              <a:stCxn id="205420" idx="0"/>
              <a:endCxn id="205422" idx="1"/>
            </xdr:cNvCxnSpPr>
          </xdr:nvCxnSpPr>
          <xdr:spPr bwMode="auto">
            <a:xfrm>
              <a:off x="171" y="484"/>
              <a:ext cx="16"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424" name="Oval 355">
              <a:extLst>
                <a:ext uri="{FF2B5EF4-FFF2-40B4-BE49-F238E27FC236}">
                  <a16:creationId xmlns:a16="http://schemas.microsoft.com/office/drawing/2014/main" id="{D0953F77-87CF-472C-A8D6-1FFE7015B6B8}"/>
                </a:ext>
              </a:extLst>
            </xdr:cNvPr>
            <xdr:cNvSpPr>
              <a:spLocks noChangeArrowheads="1"/>
            </xdr:cNvSpPr>
          </xdr:nvSpPr>
          <xdr:spPr bwMode="auto">
            <a:xfrm>
              <a:off x="174" y="495"/>
              <a:ext cx="9" cy="9"/>
            </a:xfrm>
            <a:prstGeom prst="ellipse">
              <a:avLst/>
            </a:prstGeom>
            <a:solidFill>
              <a:srgbClr val="000000"/>
            </a:solidFill>
            <a:ln w="9525">
              <a:solidFill>
                <a:srgbClr val="000000"/>
              </a:solidFill>
              <a:round/>
              <a:headEnd/>
              <a:tailEnd/>
            </a:ln>
          </xdr:spPr>
        </xdr:sp>
      </xdr:grpSp>
      <xdr:sp macro="" textlink="">
        <xdr:nvSpPr>
          <xdr:cNvPr id="205418" name="Line 356">
            <a:extLst>
              <a:ext uri="{FF2B5EF4-FFF2-40B4-BE49-F238E27FC236}">
                <a16:creationId xmlns:a16="http://schemas.microsoft.com/office/drawing/2014/main" id="{8985D65A-488B-4F9E-8646-5CB8080CA840}"/>
              </a:ext>
            </a:extLst>
          </xdr:cNvPr>
          <xdr:cNvSpPr>
            <a:spLocks noChangeShapeType="1"/>
          </xdr:cNvSpPr>
        </xdr:nvSpPr>
        <xdr:spPr bwMode="auto">
          <a:xfrm>
            <a:off x="177" y="496"/>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19" name="Line 357">
            <a:extLst>
              <a:ext uri="{FF2B5EF4-FFF2-40B4-BE49-F238E27FC236}">
                <a16:creationId xmlns:a16="http://schemas.microsoft.com/office/drawing/2014/main" id="{D0BD6C0A-1538-43F5-923F-350AE9E74B37}"/>
              </a:ext>
            </a:extLst>
          </xdr:cNvPr>
          <xdr:cNvSpPr>
            <a:spLocks noChangeShapeType="1"/>
          </xdr:cNvSpPr>
        </xdr:nvSpPr>
        <xdr:spPr bwMode="auto">
          <a:xfrm>
            <a:off x="191" y="490"/>
            <a:ext cx="0"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58</xdr:col>
      <xdr:colOff>0</xdr:colOff>
      <xdr:row>33</xdr:row>
      <xdr:rowOff>47625</xdr:rowOff>
    </xdr:from>
    <xdr:to>
      <xdr:col>59</xdr:col>
      <xdr:colOff>19050</xdr:colOff>
      <xdr:row>34</xdr:row>
      <xdr:rowOff>95250</xdr:rowOff>
    </xdr:to>
    <xdr:grpSp>
      <xdr:nvGrpSpPr>
        <xdr:cNvPr id="205382" name="Group 358">
          <a:extLst>
            <a:ext uri="{FF2B5EF4-FFF2-40B4-BE49-F238E27FC236}">
              <a16:creationId xmlns:a16="http://schemas.microsoft.com/office/drawing/2014/main" id="{78D0056F-5C56-4A91-BA2C-51D8D4A8BFB1}"/>
            </a:ext>
          </a:extLst>
        </xdr:cNvPr>
        <xdr:cNvGrpSpPr>
          <a:grpSpLocks/>
        </xdr:cNvGrpSpPr>
      </xdr:nvGrpSpPr>
      <xdr:grpSpPr bwMode="auto">
        <a:xfrm>
          <a:off x="6629400" y="4133850"/>
          <a:ext cx="133350" cy="171450"/>
          <a:chOff x="170" y="484"/>
          <a:chExt cx="21" cy="23"/>
        </a:xfrm>
      </xdr:grpSpPr>
      <xdr:grpSp>
        <xdr:nvGrpSpPr>
          <xdr:cNvPr id="205409" name="Group 359">
            <a:extLst>
              <a:ext uri="{FF2B5EF4-FFF2-40B4-BE49-F238E27FC236}">
                <a16:creationId xmlns:a16="http://schemas.microsoft.com/office/drawing/2014/main" id="{006B75F8-64A9-4159-82C8-49A4B88DB436}"/>
              </a:ext>
            </a:extLst>
          </xdr:cNvPr>
          <xdr:cNvGrpSpPr>
            <a:grpSpLocks/>
          </xdr:cNvGrpSpPr>
        </xdr:nvGrpSpPr>
        <xdr:grpSpPr bwMode="auto">
          <a:xfrm>
            <a:off x="170" y="484"/>
            <a:ext cx="13" cy="23"/>
            <a:chOff x="170" y="484"/>
            <a:chExt cx="17" cy="31"/>
          </a:xfrm>
        </xdr:grpSpPr>
        <xdr:sp macro="" textlink="">
          <xdr:nvSpPr>
            <xdr:cNvPr id="205412" name="Line 360">
              <a:extLst>
                <a:ext uri="{FF2B5EF4-FFF2-40B4-BE49-F238E27FC236}">
                  <a16:creationId xmlns:a16="http://schemas.microsoft.com/office/drawing/2014/main" id="{C7D55D11-63DF-4688-92FC-2CB6C3A7A91C}"/>
                </a:ext>
              </a:extLst>
            </xdr:cNvPr>
            <xdr:cNvSpPr>
              <a:spLocks noChangeShapeType="1"/>
            </xdr:cNvSpPr>
          </xdr:nvSpPr>
          <xdr:spPr bwMode="auto">
            <a:xfrm>
              <a:off x="171" y="484"/>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413" name="AutoShape 361">
              <a:extLst>
                <a:ext uri="{FF2B5EF4-FFF2-40B4-BE49-F238E27FC236}">
                  <a16:creationId xmlns:a16="http://schemas.microsoft.com/office/drawing/2014/main" id="{FDF5FA18-C614-44A4-B52E-104BD367512F}"/>
                </a:ext>
              </a:extLst>
            </xdr:cNvPr>
            <xdr:cNvCxnSpPr>
              <a:cxnSpLocks noChangeShapeType="1"/>
              <a:stCxn id="205412" idx="1"/>
              <a:endCxn id="205414" idx="0"/>
            </xdr:cNvCxnSpPr>
          </xdr:nvCxnSpPr>
          <xdr:spPr bwMode="auto">
            <a:xfrm flipH="1">
              <a:off x="170" y="484"/>
              <a:ext cx="17"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414" name="Line 362">
              <a:extLst>
                <a:ext uri="{FF2B5EF4-FFF2-40B4-BE49-F238E27FC236}">
                  <a16:creationId xmlns:a16="http://schemas.microsoft.com/office/drawing/2014/main" id="{65888FAE-57DF-46A8-9E64-49F4D1E072EA}"/>
                </a:ext>
              </a:extLst>
            </xdr:cNvPr>
            <xdr:cNvSpPr>
              <a:spLocks noChangeShapeType="1"/>
            </xdr:cNvSpPr>
          </xdr:nvSpPr>
          <xdr:spPr bwMode="auto">
            <a:xfrm>
              <a:off x="170" y="515"/>
              <a:ext cx="1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5415" name="AutoShape 363">
              <a:extLst>
                <a:ext uri="{FF2B5EF4-FFF2-40B4-BE49-F238E27FC236}">
                  <a16:creationId xmlns:a16="http://schemas.microsoft.com/office/drawing/2014/main" id="{FFD88A60-5013-43B1-AE21-32C7B87108AE}"/>
                </a:ext>
              </a:extLst>
            </xdr:cNvPr>
            <xdr:cNvCxnSpPr>
              <a:cxnSpLocks noChangeShapeType="1"/>
              <a:stCxn id="205412" idx="0"/>
              <a:endCxn id="205414" idx="1"/>
            </xdr:cNvCxnSpPr>
          </xdr:nvCxnSpPr>
          <xdr:spPr bwMode="auto">
            <a:xfrm>
              <a:off x="171" y="484"/>
              <a:ext cx="16" cy="3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05416" name="Oval 364">
              <a:extLst>
                <a:ext uri="{FF2B5EF4-FFF2-40B4-BE49-F238E27FC236}">
                  <a16:creationId xmlns:a16="http://schemas.microsoft.com/office/drawing/2014/main" id="{BC06438E-8111-4D17-895B-20F4FB580FB0}"/>
                </a:ext>
              </a:extLst>
            </xdr:cNvPr>
            <xdr:cNvSpPr>
              <a:spLocks noChangeArrowheads="1"/>
            </xdr:cNvSpPr>
          </xdr:nvSpPr>
          <xdr:spPr bwMode="auto">
            <a:xfrm>
              <a:off x="174" y="495"/>
              <a:ext cx="9" cy="9"/>
            </a:xfrm>
            <a:prstGeom prst="ellipse">
              <a:avLst/>
            </a:prstGeom>
            <a:solidFill>
              <a:srgbClr val="000000"/>
            </a:solidFill>
            <a:ln w="9525">
              <a:solidFill>
                <a:srgbClr val="000000"/>
              </a:solidFill>
              <a:round/>
              <a:headEnd/>
              <a:tailEnd/>
            </a:ln>
          </xdr:spPr>
        </xdr:sp>
      </xdr:grpSp>
      <xdr:sp macro="" textlink="">
        <xdr:nvSpPr>
          <xdr:cNvPr id="205410" name="Line 365">
            <a:extLst>
              <a:ext uri="{FF2B5EF4-FFF2-40B4-BE49-F238E27FC236}">
                <a16:creationId xmlns:a16="http://schemas.microsoft.com/office/drawing/2014/main" id="{A8314980-B864-4E1E-882D-49F6ABD0E213}"/>
              </a:ext>
            </a:extLst>
          </xdr:cNvPr>
          <xdr:cNvSpPr>
            <a:spLocks noChangeShapeType="1"/>
          </xdr:cNvSpPr>
        </xdr:nvSpPr>
        <xdr:spPr bwMode="auto">
          <a:xfrm>
            <a:off x="177" y="496"/>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11" name="Line 366">
            <a:extLst>
              <a:ext uri="{FF2B5EF4-FFF2-40B4-BE49-F238E27FC236}">
                <a16:creationId xmlns:a16="http://schemas.microsoft.com/office/drawing/2014/main" id="{25E2396A-B3C3-49BE-BABB-A40564AF80F0}"/>
              </a:ext>
            </a:extLst>
          </xdr:cNvPr>
          <xdr:cNvSpPr>
            <a:spLocks noChangeShapeType="1"/>
          </xdr:cNvSpPr>
        </xdr:nvSpPr>
        <xdr:spPr bwMode="auto">
          <a:xfrm>
            <a:off x="191" y="490"/>
            <a:ext cx="0"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46</xdr:col>
      <xdr:colOff>57150</xdr:colOff>
      <xdr:row>30</xdr:row>
      <xdr:rowOff>95250</xdr:rowOff>
    </xdr:from>
    <xdr:to>
      <xdr:col>48</xdr:col>
      <xdr:colOff>57150</xdr:colOff>
      <xdr:row>32</xdr:row>
      <xdr:rowOff>76200</xdr:rowOff>
    </xdr:to>
    <xdr:sp macro="" textlink="">
      <xdr:nvSpPr>
        <xdr:cNvPr id="6511" name="Oval 367">
          <a:extLst>
            <a:ext uri="{FF2B5EF4-FFF2-40B4-BE49-F238E27FC236}">
              <a16:creationId xmlns:a16="http://schemas.microsoft.com/office/drawing/2014/main" id="{7A7A2A68-A980-4C82-9249-72704163C354}"/>
            </a:ext>
          </a:extLst>
        </xdr:cNvPr>
        <xdr:cNvSpPr>
          <a:spLocks noChangeArrowheads="1"/>
        </xdr:cNvSpPr>
      </xdr:nvSpPr>
      <xdr:spPr bwMode="auto">
        <a:xfrm>
          <a:off x="5314950" y="3810000"/>
          <a:ext cx="228600" cy="22860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G</a:t>
          </a:r>
        </a:p>
      </xdr:txBody>
    </xdr:sp>
    <xdr:clientData/>
  </xdr:twoCellAnchor>
  <xdr:twoCellAnchor>
    <xdr:from>
      <xdr:col>48</xdr:col>
      <xdr:colOff>57150</xdr:colOff>
      <xdr:row>31</xdr:row>
      <xdr:rowOff>95250</xdr:rowOff>
    </xdr:from>
    <xdr:to>
      <xdr:col>50</xdr:col>
      <xdr:colOff>0</xdr:colOff>
      <xdr:row>33</xdr:row>
      <xdr:rowOff>57150</xdr:rowOff>
    </xdr:to>
    <xdr:sp macro="" textlink="">
      <xdr:nvSpPr>
        <xdr:cNvPr id="205384" name="Line 368">
          <a:extLst>
            <a:ext uri="{FF2B5EF4-FFF2-40B4-BE49-F238E27FC236}">
              <a16:creationId xmlns:a16="http://schemas.microsoft.com/office/drawing/2014/main" id="{D4A088DC-AB40-4A79-B8FF-B3AAAECB72B7}"/>
            </a:ext>
          </a:extLst>
        </xdr:cNvPr>
        <xdr:cNvSpPr>
          <a:spLocks noChangeShapeType="1"/>
        </xdr:cNvSpPr>
      </xdr:nvSpPr>
      <xdr:spPr bwMode="auto">
        <a:xfrm flipH="1" flipV="1">
          <a:off x="5543550" y="3933825"/>
          <a:ext cx="1714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57150</xdr:colOff>
      <xdr:row>31</xdr:row>
      <xdr:rowOff>95250</xdr:rowOff>
    </xdr:from>
    <xdr:to>
      <xdr:col>58</xdr:col>
      <xdr:colOff>0</xdr:colOff>
      <xdr:row>34</xdr:row>
      <xdr:rowOff>38100</xdr:rowOff>
    </xdr:to>
    <xdr:sp macro="" textlink="">
      <xdr:nvSpPr>
        <xdr:cNvPr id="205385" name="Line 369">
          <a:extLst>
            <a:ext uri="{FF2B5EF4-FFF2-40B4-BE49-F238E27FC236}">
              <a16:creationId xmlns:a16="http://schemas.microsoft.com/office/drawing/2014/main" id="{EF8D73E1-00D9-46B4-B636-B42CB171E3FE}"/>
            </a:ext>
          </a:extLst>
        </xdr:cNvPr>
        <xdr:cNvSpPr>
          <a:spLocks noChangeShapeType="1"/>
        </xdr:cNvSpPr>
      </xdr:nvSpPr>
      <xdr:spPr bwMode="auto">
        <a:xfrm>
          <a:off x="5543550" y="3933825"/>
          <a:ext cx="10858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19050</xdr:colOff>
      <xdr:row>9</xdr:row>
      <xdr:rowOff>28575</xdr:rowOff>
    </xdr:from>
    <xdr:to>
      <xdr:col>56</xdr:col>
      <xdr:colOff>28575</xdr:colOff>
      <xdr:row>11</xdr:row>
      <xdr:rowOff>123825</xdr:rowOff>
    </xdr:to>
    <xdr:grpSp>
      <xdr:nvGrpSpPr>
        <xdr:cNvPr id="205386" name="Group 370">
          <a:extLst>
            <a:ext uri="{FF2B5EF4-FFF2-40B4-BE49-F238E27FC236}">
              <a16:creationId xmlns:a16="http://schemas.microsoft.com/office/drawing/2014/main" id="{7CFFE42A-C24C-4764-A750-E2B218671E6D}"/>
            </a:ext>
          </a:extLst>
        </xdr:cNvPr>
        <xdr:cNvGrpSpPr>
          <a:grpSpLocks/>
        </xdr:cNvGrpSpPr>
      </xdr:nvGrpSpPr>
      <xdr:grpSpPr bwMode="auto">
        <a:xfrm>
          <a:off x="6191250" y="1143000"/>
          <a:ext cx="238125" cy="342900"/>
          <a:chOff x="783" y="226"/>
          <a:chExt cx="31" cy="46"/>
        </a:xfrm>
      </xdr:grpSpPr>
      <xdr:sp macro="" textlink="">
        <xdr:nvSpPr>
          <xdr:cNvPr id="6515" name="Oval 371">
            <a:extLst>
              <a:ext uri="{FF2B5EF4-FFF2-40B4-BE49-F238E27FC236}">
                <a16:creationId xmlns:a16="http://schemas.microsoft.com/office/drawing/2014/main" id="{5C702694-6B95-4ACD-B4B2-962DB47B2F44}"/>
              </a:ext>
            </a:extLst>
          </xdr:cNvPr>
          <xdr:cNvSpPr>
            <a:spLocks noChangeArrowheads="1"/>
          </xdr:cNvSpPr>
        </xdr:nvSpPr>
        <xdr:spPr bwMode="auto">
          <a:xfrm>
            <a:off x="783" y="226"/>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P</a:t>
            </a:r>
          </a:p>
        </xdr:txBody>
      </xdr:sp>
      <xdr:sp macro="" textlink="">
        <xdr:nvSpPr>
          <xdr:cNvPr id="205407" name="Line 372">
            <a:extLst>
              <a:ext uri="{FF2B5EF4-FFF2-40B4-BE49-F238E27FC236}">
                <a16:creationId xmlns:a16="http://schemas.microsoft.com/office/drawing/2014/main" id="{41DF2F14-B281-4452-86E1-A09B95F35FAB}"/>
              </a:ext>
            </a:extLst>
          </xdr:cNvPr>
          <xdr:cNvSpPr>
            <a:spLocks noChangeShapeType="1"/>
          </xdr:cNvSpPr>
        </xdr:nvSpPr>
        <xdr:spPr bwMode="auto">
          <a:xfrm flipH="1" flipV="1">
            <a:off x="793" y="256"/>
            <a:ext cx="0"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08" name="Line 373">
            <a:extLst>
              <a:ext uri="{FF2B5EF4-FFF2-40B4-BE49-F238E27FC236}">
                <a16:creationId xmlns:a16="http://schemas.microsoft.com/office/drawing/2014/main" id="{C94A4DE4-3A7A-496C-88CD-4F6350E606C8}"/>
              </a:ext>
            </a:extLst>
          </xdr:cNvPr>
          <xdr:cNvSpPr>
            <a:spLocks noChangeShapeType="1"/>
          </xdr:cNvSpPr>
        </xdr:nvSpPr>
        <xdr:spPr bwMode="auto">
          <a:xfrm>
            <a:off x="802" y="258"/>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55</xdr:col>
      <xdr:colOff>57150</xdr:colOff>
      <xdr:row>11</xdr:row>
      <xdr:rowOff>123825</xdr:rowOff>
    </xdr:from>
    <xdr:to>
      <xdr:col>56</xdr:col>
      <xdr:colOff>95250</xdr:colOff>
      <xdr:row>11</xdr:row>
      <xdr:rowOff>123825</xdr:rowOff>
    </xdr:to>
    <xdr:sp macro="" textlink="">
      <xdr:nvSpPr>
        <xdr:cNvPr id="205387" name="Line 374">
          <a:extLst>
            <a:ext uri="{FF2B5EF4-FFF2-40B4-BE49-F238E27FC236}">
              <a16:creationId xmlns:a16="http://schemas.microsoft.com/office/drawing/2014/main" id="{72CA2B2E-ED4F-4F5A-84BA-175C09219DF7}"/>
            </a:ext>
          </a:extLst>
        </xdr:cNvPr>
        <xdr:cNvSpPr>
          <a:spLocks noChangeShapeType="1"/>
        </xdr:cNvSpPr>
      </xdr:nvSpPr>
      <xdr:spPr bwMode="auto">
        <a:xfrm>
          <a:off x="6343650" y="1485900"/>
          <a:ext cx="152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76200</xdr:colOff>
      <xdr:row>11</xdr:row>
      <xdr:rowOff>0</xdr:rowOff>
    </xdr:from>
    <xdr:to>
      <xdr:col>60</xdr:col>
      <xdr:colOff>85725</xdr:colOff>
      <xdr:row>15</xdr:row>
      <xdr:rowOff>9525</xdr:rowOff>
    </xdr:to>
    <xdr:grpSp>
      <xdr:nvGrpSpPr>
        <xdr:cNvPr id="205388" name="Group 376">
          <a:extLst>
            <a:ext uri="{FF2B5EF4-FFF2-40B4-BE49-F238E27FC236}">
              <a16:creationId xmlns:a16="http://schemas.microsoft.com/office/drawing/2014/main" id="{65426C78-37F8-403A-9FCF-A3105A94C41D}"/>
            </a:ext>
          </a:extLst>
        </xdr:cNvPr>
        <xdr:cNvGrpSpPr>
          <a:grpSpLocks/>
        </xdr:cNvGrpSpPr>
      </xdr:nvGrpSpPr>
      <xdr:grpSpPr bwMode="auto">
        <a:xfrm>
          <a:off x="6477000" y="1362075"/>
          <a:ext cx="466725" cy="504825"/>
          <a:chOff x="1024" y="240"/>
          <a:chExt cx="65" cy="65"/>
        </a:xfrm>
      </xdr:grpSpPr>
      <xdr:sp macro="" textlink="">
        <xdr:nvSpPr>
          <xdr:cNvPr id="205402" name="Oval 377">
            <a:extLst>
              <a:ext uri="{FF2B5EF4-FFF2-40B4-BE49-F238E27FC236}">
                <a16:creationId xmlns:a16="http://schemas.microsoft.com/office/drawing/2014/main" id="{7CDBFF21-92E0-427C-9C16-F8886C16A302}"/>
              </a:ext>
            </a:extLst>
          </xdr:cNvPr>
          <xdr:cNvSpPr>
            <a:spLocks noChangeArrowheads="1"/>
          </xdr:cNvSpPr>
        </xdr:nvSpPr>
        <xdr:spPr bwMode="auto">
          <a:xfrm>
            <a:off x="1024" y="240"/>
            <a:ext cx="65" cy="6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403" name="Line 378">
            <a:extLst>
              <a:ext uri="{FF2B5EF4-FFF2-40B4-BE49-F238E27FC236}">
                <a16:creationId xmlns:a16="http://schemas.microsoft.com/office/drawing/2014/main" id="{CD23114E-489D-45BE-91C8-4A5E370A14CF}"/>
              </a:ext>
            </a:extLst>
          </xdr:cNvPr>
          <xdr:cNvSpPr>
            <a:spLocks noChangeShapeType="1"/>
          </xdr:cNvSpPr>
        </xdr:nvSpPr>
        <xdr:spPr bwMode="auto">
          <a:xfrm flipV="1">
            <a:off x="1040" y="245"/>
            <a:ext cx="0" cy="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04" name="Line 379">
            <a:extLst>
              <a:ext uri="{FF2B5EF4-FFF2-40B4-BE49-F238E27FC236}">
                <a16:creationId xmlns:a16="http://schemas.microsoft.com/office/drawing/2014/main" id="{831B8885-0843-4EDE-A797-0B9595C16235}"/>
              </a:ext>
            </a:extLst>
          </xdr:cNvPr>
          <xdr:cNvSpPr>
            <a:spLocks noChangeShapeType="1"/>
          </xdr:cNvSpPr>
        </xdr:nvSpPr>
        <xdr:spPr bwMode="auto">
          <a:xfrm flipV="1">
            <a:off x="1040" y="272"/>
            <a:ext cx="49" cy="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05" name="Line 380">
            <a:extLst>
              <a:ext uri="{FF2B5EF4-FFF2-40B4-BE49-F238E27FC236}">
                <a16:creationId xmlns:a16="http://schemas.microsoft.com/office/drawing/2014/main" id="{665A6843-09E6-4ED4-B85C-FAF26A5A2E4E}"/>
              </a:ext>
            </a:extLst>
          </xdr:cNvPr>
          <xdr:cNvSpPr>
            <a:spLocks noChangeShapeType="1"/>
          </xdr:cNvSpPr>
        </xdr:nvSpPr>
        <xdr:spPr bwMode="auto">
          <a:xfrm>
            <a:off x="1040" y="245"/>
            <a:ext cx="49" cy="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53</xdr:col>
      <xdr:colOff>0</xdr:colOff>
      <xdr:row>3</xdr:row>
      <xdr:rowOff>0</xdr:rowOff>
    </xdr:from>
    <xdr:to>
      <xdr:col>75</xdr:col>
      <xdr:colOff>9525</xdr:colOff>
      <xdr:row>20</xdr:row>
      <xdr:rowOff>0</xdr:rowOff>
    </xdr:to>
    <xdr:sp macro="" textlink="">
      <xdr:nvSpPr>
        <xdr:cNvPr id="205389" name="Rectangle 381">
          <a:extLst>
            <a:ext uri="{FF2B5EF4-FFF2-40B4-BE49-F238E27FC236}">
              <a16:creationId xmlns:a16="http://schemas.microsoft.com/office/drawing/2014/main" id="{0837E20C-5043-4947-8306-D13278A63C80}"/>
            </a:ext>
          </a:extLst>
        </xdr:cNvPr>
        <xdr:cNvSpPr>
          <a:spLocks noChangeArrowheads="1"/>
        </xdr:cNvSpPr>
      </xdr:nvSpPr>
      <xdr:spPr bwMode="auto">
        <a:xfrm>
          <a:off x="6057900" y="371475"/>
          <a:ext cx="2524125" cy="2105025"/>
        </a:xfrm>
        <a:prstGeom prst="rect">
          <a:avLst/>
        </a:prstGeom>
        <a:noFill/>
        <a:ln w="6350">
          <a:solidFill>
            <a:srgbClr val="00000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95250</xdr:colOff>
      <xdr:row>11</xdr:row>
      <xdr:rowOff>95250</xdr:rowOff>
    </xdr:from>
    <xdr:to>
      <xdr:col>70</xdr:col>
      <xdr:colOff>28575</xdr:colOff>
      <xdr:row>14</xdr:row>
      <xdr:rowOff>28575</xdr:rowOff>
    </xdr:to>
    <xdr:sp macro="" textlink="">
      <xdr:nvSpPr>
        <xdr:cNvPr id="205390" name="Oval 382">
          <a:extLst>
            <a:ext uri="{FF2B5EF4-FFF2-40B4-BE49-F238E27FC236}">
              <a16:creationId xmlns:a16="http://schemas.microsoft.com/office/drawing/2014/main" id="{665B63E0-E248-4E4A-BCAD-D3D4906C8F9E}"/>
            </a:ext>
          </a:extLst>
        </xdr:cNvPr>
        <xdr:cNvSpPr>
          <a:spLocks noChangeArrowheads="1"/>
        </xdr:cNvSpPr>
      </xdr:nvSpPr>
      <xdr:spPr bwMode="auto">
        <a:xfrm>
          <a:off x="7753350" y="1457325"/>
          <a:ext cx="2762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104775</xdr:colOff>
      <xdr:row>17</xdr:row>
      <xdr:rowOff>0</xdr:rowOff>
    </xdr:from>
    <xdr:to>
      <xdr:col>64</xdr:col>
      <xdr:colOff>66675</xdr:colOff>
      <xdr:row>17</xdr:row>
      <xdr:rowOff>0</xdr:rowOff>
    </xdr:to>
    <xdr:sp macro="" textlink="">
      <xdr:nvSpPr>
        <xdr:cNvPr id="205391" name="Line 383">
          <a:extLst>
            <a:ext uri="{FF2B5EF4-FFF2-40B4-BE49-F238E27FC236}">
              <a16:creationId xmlns:a16="http://schemas.microsoft.com/office/drawing/2014/main" id="{037B4349-DD75-4E4B-A3B7-5DF25F59DAB1}"/>
            </a:ext>
          </a:extLst>
        </xdr:cNvPr>
        <xdr:cNvSpPr>
          <a:spLocks noChangeShapeType="1"/>
        </xdr:cNvSpPr>
      </xdr:nvSpPr>
      <xdr:spPr bwMode="auto">
        <a:xfrm>
          <a:off x="7077075" y="21050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85725</xdr:colOff>
      <xdr:row>14</xdr:row>
      <xdr:rowOff>95250</xdr:rowOff>
    </xdr:from>
    <xdr:to>
      <xdr:col>61</xdr:col>
      <xdr:colOff>104775</xdr:colOff>
      <xdr:row>17</xdr:row>
      <xdr:rowOff>0</xdr:rowOff>
    </xdr:to>
    <xdr:sp macro="" textlink="">
      <xdr:nvSpPr>
        <xdr:cNvPr id="205392" name="Line 384">
          <a:extLst>
            <a:ext uri="{FF2B5EF4-FFF2-40B4-BE49-F238E27FC236}">
              <a16:creationId xmlns:a16="http://schemas.microsoft.com/office/drawing/2014/main" id="{DD6595B3-8D3E-49B0-9C79-5351F84CA57E}"/>
            </a:ext>
          </a:extLst>
        </xdr:cNvPr>
        <xdr:cNvSpPr>
          <a:spLocks noChangeShapeType="1"/>
        </xdr:cNvSpPr>
      </xdr:nvSpPr>
      <xdr:spPr bwMode="auto">
        <a:xfrm flipH="1" flipV="1">
          <a:off x="6829425" y="1828800"/>
          <a:ext cx="24765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9525</xdr:colOff>
      <xdr:row>9</xdr:row>
      <xdr:rowOff>0</xdr:rowOff>
    </xdr:from>
    <xdr:to>
      <xdr:col>66</xdr:col>
      <xdr:colOff>66675</xdr:colOff>
      <xdr:row>9</xdr:row>
      <xdr:rowOff>0</xdr:rowOff>
    </xdr:to>
    <xdr:sp macro="" textlink="">
      <xdr:nvSpPr>
        <xdr:cNvPr id="205393" name="Line 385">
          <a:extLst>
            <a:ext uri="{FF2B5EF4-FFF2-40B4-BE49-F238E27FC236}">
              <a16:creationId xmlns:a16="http://schemas.microsoft.com/office/drawing/2014/main" id="{17618569-BABB-4CCB-B703-1F288B6027B1}"/>
            </a:ext>
          </a:extLst>
        </xdr:cNvPr>
        <xdr:cNvSpPr>
          <a:spLocks noChangeShapeType="1"/>
        </xdr:cNvSpPr>
      </xdr:nvSpPr>
      <xdr:spPr bwMode="auto">
        <a:xfrm>
          <a:off x="6981825" y="1114425"/>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66675</xdr:colOff>
      <xdr:row>9</xdr:row>
      <xdr:rowOff>0</xdr:rowOff>
    </xdr:from>
    <xdr:to>
      <xdr:col>68</xdr:col>
      <xdr:colOff>57150</xdr:colOff>
      <xdr:row>11</xdr:row>
      <xdr:rowOff>114300</xdr:rowOff>
    </xdr:to>
    <xdr:sp macro="" textlink="">
      <xdr:nvSpPr>
        <xdr:cNvPr id="205394" name="Line 386">
          <a:extLst>
            <a:ext uri="{FF2B5EF4-FFF2-40B4-BE49-F238E27FC236}">
              <a16:creationId xmlns:a16="http://schemas.microsoft.com/office/drawing/2014/main" id="{D8BFE91F-E600-4577-962E-A6C021E0EA86}"/>
            </a:ext>
          </a:extLst>
        </xdr:cNvPr>
        <xdr:cNvSpPr>
          <a:spLocks noChangeShapeType="1"/>
        </xdr:cNvSpPr>
      </xdr:nvSpPr>
      <xdr:spPr bwMode="auto">
        <a:xfrm>
          <a:off x="7610475" y="1114425"/>
          <a:ext cx="2190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57150</xdr:colOff>
      <xdr:row>14</xdr:row>
      <xdr:rowOff>0</xdr:rowOff>
    </xdr:from>
    <xdr:to>
      <xdr:col>68</xdr:col>
      <xdr:colOff>28575</xdr:colOff>
      <xdr:row>14</xdr:row>
      <xdr:rowOff>0</xdr:rowOff>
    </xdr:to>
    <xdr:sp macro="" textlink="">
      <xdr:nvSpPr>
        <xdr:cNvPr id="205395" name="Line 387">
          <a:extLst>
            <a:ext uri="{FF2B5EF4-FFF2-40B4-BE49-F238E27FC236}">
              <a16:creationId xmlns:a16="http://schemas.microsoft.com/office/drawing/2014/main" id="{590B22CC-7415-4478-BC7D-3C4006FBF29B}"/>
            </a:ext>
          </a:extLst>
        </xdr:cNvPr>
        <xdr:cNvSpPr>
          <a:spLocks noChangeShapeType="1"/>
        </xdr:cNvSpPr>
      </xdr:nvSpPr>
      <xdr:spPr bwMode="auto">
        <a:xfrm>
          <a:off x="6915150" y="1733550"/>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57150</xdr:colOff>
      <xdr:row>12</xdr:row>
      <xdr:rowOff>9525</xdr:rowOff>
    </xdr:from>
    <xdr:to>
      <xdr:col>68</xdr:col>
      <xdr:colOff>28575</xdr:colOff>
      <xdr:row>12</xdr:row>
      <xdr:rowOff>9525</xdr:rowOff>
    </xdr:to>
    <xdr:sp macro="" textlink="">
      <xdr:nvSpPr>
        <xdr:cNvPr id="205396" name="Line 388">
          <a:extLst>
            <a:ext uri="{FF2B5EF4-FFF2-40B4-BE49-F238E27FC236}">
              <a16:creationId xmlns:a16="http://schemas.microsoft.com/office/drawing/2014/main" id="{1E89FFD2-527B-4565-B56D-821CDDEB724A}"/>
            </a:ext>
          </a:extLst>
        </xdr:cNvPr>
        <xdr:cNvSpPr>
          <a:spLocks noChangeShapeType="1"/>
        </xdr:cNvSpPr>
      </xdr:nvSpPr>
      <xdr:spPr bwMode="auto">
        <a:xfrm>
          <a:off x="6915150" y="1495425"/>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19050</xdr:colOff>
      <xdr:row>9</xdr:row>
      <xdr:rowOff>28575</xdr:rowOff>
    </xdr:from>
    <xdr:to>
      <xdr:col>56</xdr:col>
      <xdr:colOff>28575</xdr:colOff>
      <xdr:row>11</xdr:row>
      <xdr:rowOff>123825</xdr:rowOff>
    </xdr:to>
    <xdr:grpSp>
      <xdr:nvGrpSpPr>
        <xdr:cNvPr id="205397" name="Group 389">
          <a:extLst>
            <a:ext uri="{FF2B5EF4-FFF2-40B4-BE49-F238E27FC236}">
              <a16:creationId xmlns:a16="http://schemas.microsoft.com/office/drawing/2014/main" id="{11D66E47-3415-45AD-B00E-AD22726A625E}"/>
            </a:ext>
          </a:extLst>
        </xdr:cNvPr>
        <xdr:cNvGrpSpPr>
          <a:grpSpLocks/>
        </xdr:cNvGrpSpPr>
      </xdr:nvGrpSpPr>
      <xdr:grpSpPr bwMode="auto">
        <a:xfrm>
          <a:off x="6191250" y="1143000"/>
          <a:ext cx="238125" cy="342900"/>
          <a:chOff x="783" y="226"/>
          <a:chExt cx="31" cy="46"/>
        </a:xfrm>
      </xdr:grpSpPr>
      <xdr:sp macro="" textlink="">
        <xdr:nvSpPr>
          <xdr:cNvPr id="6534" name="Oval 390">
            <a:extLst>
              <a:ext uri="{FF2B5EF4-FFF2-40B4-BE49-F238E27FC236}">
                <a16:creationId xmlns:a16="http://schemas.microsoft.com/office/drawing/2014/main" id="{2C9B1F9D-3EC7-474A-ADBC-CA304644C589}"/>
              </a:ext>
            </a:extLst>
          </xdr:cNvPr>
          <xdr:cNvSpPr>
            <a:spLocks noChangeArrowheads="1"/>
          </xdr:cNvSpPr>
        </xdr:nvSpPr>
        <xdr:spPr bwMode="auto">
          <a:xfrm>
            <a:off x="783" y="226"/>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P</a:t>
            </a:r>
          </a:p>
        </xdr:txBody>
      </xdr:sp>
      <xdr:sp macro="" textlink="">
        <xdr:nvSpPr>
          <xdr:cNvPr id="205400" name="Line 391">
            <a:extLst>
              <a:ext uri="{FF2B5EF4-FFF2-40B4-BE49-F238E27FC236}">
                <a16:creationId xmlns:a16="http://schemas.microsoft.com/office/drawing/2014/main" id="{16B37C13-4161-4CD8-A64F-62FD885CE07F}"/>
              </a:ext>
            </a:extLst>
          </xdr:cNvPr>
          <xdr:cNvSpPr>
            <a:spLocks noChangeShapeType="1"/>
          </xdr:cNvSpPr>
        </xdr:nvSpPr>
        <xdr:spPr bwMode="auto">
          <a:xfrm flipH="1" flipV="1">
            <a:off x="793" y="256"/>
            <a:ext cx="0"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01" name="Line 392">
            <a:extLst>
              <a:ext uri="{FF2B5EF4-FFF2-40B4-BE49-F238E27FC236}">
                <a16:creationId xmlns:a16="http://schemas.microsoft.com/office/drawing/2014/main" id="{FEB7E5D1-2332-483D-93F9-2AC426B5DD71}"/>
              </a:ext>
            </a:extLst>
          </xdr:cNvPr>
          <xdr:cNvSpPr>
            <a:spLocks noChangeShapeType="1"/>
          </xdr:cNvSpPr>
        </xdr:nvSpPr>
        <xdr:spPr bwMode="auto">
          <a:xfrm>
            <a:off x="802" y="258"/>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55</xdr:col>
      <xdr:colOff>57150</xdr:colOff>
      <xdr:row>11</xdr:row>
      <xdr:rowOff>123825</xdr:rowOff>
    </xdr:from>
    <xdr:to>
      <xdr:col>56</xdr:col>
      <xdr:colOff>95250</xdr:colOff>
      <xdr:row>11</xdr:row>
      <xdr:rowOff>123825</xdr:rowOff>
    </xdr:to>
    <xdr:sp macro="" textlink="">
      <xdr:nvSpPr>
        <xdr:cNvPr id="205398" name="Line 393">
          <a:extLst>
            <a:ext uri="{FF2B5EF4-FFF2-40B4-BE49-F238E27FC236}">
              <a16:creationId xmlns:a16="http://schemas.microsoft.com/office/drawing/2014/main" id="{503DCEC3-5C03-4769-A1DE-E21E5E5E7C6A}"/>
            </a:ext>
          </a:extLst>
        </xdr:cNvPr>
        <xdr:cNvSpPr>
          <a:spLocks noChangeShapeType="1"/>
        </xdr:cNvSpPr>
      </xdr:nvSpPr>
      <xdr:spPr bwMode="auto">
        <a:xfrm>
          <a:off x="6343650" y="1485900"/>
          <a:ext cx="152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38100</xdr:colOff>
      <xdr:row>17</xdr:row>
      <xdr:rowOff>0</xdr:rowOff>
    </xdr:from>
    <xdr:to>
      <xdr:col>15</xdr:col>
      <xdr:colOff>85725</xdr:colOff>
      <xdr:row>55</xdr:row>
      <xdr:rowOff>66675</xdr:rowOff>
    </xdr:to>
    <xdr:grpSp>
      <xdr:nvGrpSpPr>
        <xdr:cNvPr id="456" name="Group 106">
          <a:extLst>
            <a:ext uri="{FF2B5EF4-FFF2-40B4-BE49-F238E27FC236}">
              <a16:creationId xmlns:a16="http://schemas.microsoft.com/office/drawing/2014/main" id="{4ABCAFBD-DF74-49EE-BFBB-0410CAA35723}"/>
            </a:ext>
          </a:extLst>
        </xdr:cNvPr>
        <xdr:cNvGrpSpPr>
          <a:grpSpLocks/>
        </xdr:cNvGrpSpPr>
      </xdr:nvGrpSpPr>
      <xdr:grpSpPr bwMode="auto">
        <a:xfrm>
          <a:off x="1524000" y="2105025"/>
          <a:ext cx="276225" cy="4772025"/>
          <a:chOff x="2337025" y="1966233"/>
          <a:chExt cx="269421" cy="4692500"/>
        </a:xfrm>
      </xdr:grpSpPr>
      <xdr:grpSp>
        <xdr:nvGrpSpPr>
          <xdr:cNvPr id="457" name="Group 208">
            <a:extLst>
              <a:ext uri="{FF2B5EF4-FFF2-40B4-BE49-F238E27FC236}">
                <a16:creationId xmlns:a16="http://schemas.microsoft.com/office/drawing/2014/main" id="{1F9883A2-F191-4B11-81D1-8DCACB76AC2E}"/>
              </a:ext>
            </a:extLst>
          </xdr:cNvPr>
          <xdr:cNvGrpSpPr>
            <a:grpSpLocks/>
          </xdr:cNvGrpSpPr>
        </xdr:nvGrpSpPr>
        <xdr:grpSpPr bwMode="auto">
          <a:xfrm>
            <a:off x="2337025" y="1966228"/>
            <a:ext cx="269421" cy="4692485"/>
            <a:chOff x="847727" y="1618965"/>
            <a:chExt cx="269422" cy="4774142"/>
          </a:xfrm>
        </xdr:grpSpPr>
        <xdr:sp macro="" textlink="">
          <xdr:nvSpPr>
            <xdr:cNvPr id="459" name="Freeform 78">
              <a:extLst>
                <a:ext uri="{FF2B5EF4-FFF2-40B4-BE49-F238E27FC236}">
                  <a16:creationId xmlns:a16="http://schemas.microsoft.com/office/drawing/2014/main" id="{9AD69E2E-60DB-4C28-9062-0E87469B11B3}"/>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0" name="Arc 84">
              <a:extLst>
                <a:ext uri="{FF2B5EF4-FFF2-40B4-BE49-F238E27FC236}">
                  <a16:creationId xmlns:a16="http://schemas.microsoft.com/office/drawing/2014/main" id="{5F6B0724-98AE-48AB-AD68-0752F9E62D68}"/>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1" name="Arc 86">
              <a:extLst>
                <a:ext uri="{FF2B5EF4-FFF2-40B4-BE49-F238E27FC236}">
                  <a16:creationId xmlns:a16="http://schemas.microsoft.com/office/drawing/2014/main" id="{0A0FDE33-0248-46F2-AADB-05638016D87A}"/>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2" name="Line 75">
              <a:extLst>
                <a:ext uri="{FF2B5EF4-FFF2-40B4-BE49-F238E27FC236}">
                  <a16:creationId xmlns:a16="http://schemas.microsoft.com/office/drawing/2014/main" id="{DC1EE715-3F5F-4671-A84A-B3DCC6F63EFC}"/>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 name="Line 76">
              <a:extLst>
                <a:ext uri="{FF2B5EF4-FFF2-40B4-BE49-F238E27FC236}">
                  <a16:creationId xmlns:a16="http://schemas.microsoft.com/office/drawing/2014/main" id="{22EF0B3A-BEAB-474E-8A3D-471B2F728675}"/>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4" name="Arc 85">
              <a:extLst>
                <a:ext uri="{FF2B5EF4-FFF2-40B4-BE49-F238E27FC236}">
                  <a16:creationId xmlns:a16="http://schemas.microsoft.com/office/drawing/2014/main" id="{63A5464A-D67F-498E-8FD5-E10157335868}"/>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5" name="Arc 87">
              <a:extLst>
                <a:ext uri="{FF2B5EF4-FFF2-40B4-BE49-F238E27FC236}">
                  <a16:creationId xmlns:a16="http://schemas.microsoft.com/office/drawing/2014/main" id="{A30052E7-09EC-4DE4-9501-A0EC59C54C70}"/>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6" name="Line 88">
              <a:extLst>
                <a:ext uri="{FF2B5EF4-FFF2-40B4-BE49-F238E27FC236}">
                  <a16:creationId xmlns:a16="http://schemas.microsoft.com/office/drawing/2014/main" id="{755FC54F-F021-4163-8274-30C0706539C0}"/>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58" name="Rectangle 457">
            <a:extLst>
              <a:ext uri="{FF2B5EF4-FFF2-40B4-BE49-F238E27FC236}">
                <a16:creationId xmlns:a16="http://schemas.microsoft.com/office/drawing/2014/main" id="{450CB8CD-B582-4E73-B677-6BB10D1FC89B}"/>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68</xdr:col>
      <xdr:colOff>76200</xdr:colOff>
      <xdr:row>17</xdr:row>
      <xdr:rowOff>114300</xdr:rowOff>
    </xdr:from>
    <xdr:to>
      <xdr:col>83</xdr:col>
      <xdr:colOff>0</xdr:colOff>
      <xdr:row>17</xdr:row>
      <xdr:rowOff>114300</xdr:rowOff>
    </xdr:to>
    <xdr:sp macro="" textlink="">
      <xdr:nvSpPr>
        <xdr:cNvPr id="203611" name="Line 23">
          <a:extLst>
            <a:ext uri="{FF2B5EF4-FFF2-40B4-BE49-F238E27FC236}">
              <a16:creationId xmlns:a16="http://schemas.microsoft.com/office/drawing/2014/main" id="{B19AEE05-A688-4277-AF64-EE6D35362CAF}"/>
            </a:ext>
          </a:extLst>
        </xdr:cNvPr>
        <xdr:cNvSpPr>
          <a:spLocks noChangeShapeType="1"/>
        </xdr:cNvSpPr>
      </xdr:nvSpPr>
      <xdr:spPr bwMode="auto">
        <a:xfrm>
          <a:off x="7848600" y="2219325"/>
          <a:ext cx="1638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80010</xdr:colOff>
      <xdr:row>18</xdr:row>
      <xdr:rowOff>0</xdr:rowOff>
    </xdr:from>
    <xdr:to>
      <xdr:col>102</xdr:col>
      <xdr:colOff>76219</xdr:colOff>
      <xdr:row>18</xdr:row>
      <xdr:rowOff>1</xdr:rowOff>
    </xdr:to>
    <xdr:cxnSp macro="">
      <xdr:nvCxnSpPr>
        <xdr:cNvPr id="3" name="Straight Connector 2">
          <a:extLst>
            <a:ext uri="{FF2B5EF4-FFF2-40B4-BE49-F238E27FC236}">
              <a16:creationId xmlns:a16="http://schemas.microsoft.com/office/drawing/2014/main" id="{23F7C9EE-71B3-4482-9C16-F5C550654DE2}"/>
            </a:ext>
          </a:extLst>
        </xdr:cNvPr>
        <xdr:cNvCxnSpPr/>
      </xdr:nvCxnSpPr>
      <xdr:spPr>
        <a:xfrm>
          <a:off x="9574530" y="2228850"/>
          <a:ext cx="2160284"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9525</xdr:rowOff>
    </xdr:from>
    <xdr:to>
      <xdr:col>33</xdr:col>
      <xdr:colOff>38100</xdr:colOff>
      <xdr:row>19</xdr:row>
      <xdr:rowOff>38100</xdr:rowOff>
    </xdr:to>
    <xdr:grpSp>
      <xdr:nvGrpSpPr>
        <xdr:cNvPr id="203613" name="Group 355">
          <a:extLst>
            <a:ext uri="{FF2B5EF4-FFF2-40B4-BE49-F238E27FC236}">
              <a16:creationId xmlns:a16="http://schemas.microsoft.com/office/drawing/2014/main" id="{48FC9994-CDEA-45EA-8254-ED746AC42CDD}"/>
            </a:ext>
          </a:extLst>
        </xdr:cNvPr>
        <xdr:cNvGrpSpPr>
          <a:grpSpLocks/>
        </xdr:cNvGrpSpPr>
      </xdr:nvGrpSpPr>
      <xdr:grpSpPr bwMode="auto">
        <a:xfrm>
          <a:off x="333375" y="1371600"/>
          <a:ext cx="3476625" cy="1019175"/>
          <a:chOff x="295275" y="1371600"/>
          <a:chExt cx="3933825" cy="1019175"/>
        </a:xfrm>
      </xdr:grpSpPr>
      <xdr:sp macro="" textlink="">
        <xdr:nvSpPr>
          <xdr:cNvPr id="213139" name="Freeform 14">
            <a:extLst>
              <a:ext uri="{FF2B5EF4-FFF2-40B4-BE49-F238E27FC236}">
                <a16:creationId xmlns:a16="http://schemas.microsoft.com/office/drawing/2014/main" id="{DDD2D1F7-BABD-457A-B746-B4FD9C5E5652}"/>
              </a:ext>
            </a:extLst>
          </xdr:cNvPr>
          <xdr:cNvSpPr>
            <a:spLocks/>
          </xdr:cNvSpPr>
        </xdr:nvSpPr>
        <xdr:spPr bwMode="auto">
          <a:xfrm>
            <a:off x="3429000" y="181927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40" name="Freeform 15">
            <a:extLst>
              <a:ext uri="{FF2B5EF4-FFF2-40B4-BE49-F238E27FC236}">
                <a16:creationId xmlns:a16="http://schemas.microsoft.com/office/drawing/2014/main" id="{5AF7893D-90D5-4D6A-9C7D-4F3E057799DD}"/>
              </a:ext>
            </a:extLst>
          </xdr:cNvPr>
          <xdr:cNvSpPr>
            <a:spLocks/>
          </xdr:cNvSpPr>
        </xdr:nvSpPr>
        <xdr:spPr bwMode="auto">
          <a:xfrm>
            <a:off x="3457575" y="1943100"/>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41" name="Line 16">
            <a:extLst>
              <a:ext uri="{FF2B5EF4-FFF2-40B4-BE49-F238E27FC236}">
                <a16:creationId xmlns:a16="http://schemas.microsoft.com/office/drawing/2014/main" id="{40F34BC2-71FD-410E-949D-194A831ACC08}"/>
              </a:ext>
            </a:extLst>
          </xdr:cNvPr>
          <xdr:cNvSpPr>
            <a:spLocks noChangeShapeType="1"/>
          </xdr:cNvSpPr>
        </xdr:nvSpPr>
        <xdr:spPr bwMode="auto">
          <a:xfrm>
            <a:off x="3552825" y="22288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142" name="Line 21">
            <a:extLst>
              <a:ext uri="{FF2B5EF4-FFF2-40B4-BE49-F238E27FC236}">
                <a16:creationId xmlns:a16="http://schemas.microsoft.com/office/drawing/2014/main" id="{E3C73F2D-9529-44C0-8AB7-C2A85609FB2B}"/>
              </a:ext>
            </a:extLst>
          </xdr:cNvPr>
          <xdr:cNvSpPr>
            <a:spLocks noChangeShapeType="1"/>
          </xdr:cNvSpPr>
        </xdr:nvSpPr>
        <xdr:spPr bwMode="auto">
          <a:xfrm>
            <a:off x="3533776" y="1981200"/>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13143" name="Group 350">
            <a:extLst>
              <a:ext uri="{FF2B5EF4-FFF2-40B4-BE49-F238E27FC236}">
                <a16:creationId xmlns:a16="http://schemas.microsoft.com/office/drawing/2014/main" id="{BE8FC660-A68B-44CD-808F-69D756457C11}"/>
              </a:ext>
            </a:extLst>
          </xdr:cNvPr>
          <xdr:cNvGrpSpPr>
            <a:grpSpLocks/>
          </xdr:cNvGrpSpPr>
        </xdr:nvGrpSpPr>
        <xdr:grpSpPr bwMode="auto">
          <a:xfrm>
            <a:off x="295275" y="1371600"/>
            <a:ext cx="3136282" cy="857250"/>
            <a:chOff x="703791" y="844550"/>
            <a:chExt cx="3136282" cy="857250"/>
          </a:xfrm>
        </xdr:grpSpPr>
        <xdr:grpSp>
          <xdr:nvGrpSpPr>
            <xdr:cNvPr id="213144" name="Group 615">
              <a:extLst>
                <a:ext uri="{FF2B5EF4-FFF2-40B4-BE49-F238E27FC236}">
                  <a16:creationId xmlns:a16="http://schemas.microsoft.com/office/drawing/2014/main" id="{B7F6D336-9651-4C10-BAD8-C58CC3F9806A}"/>
                </a:ext>
              </a:extLst>
            </xdr:cNvPr>
            <xdr:cNvGrpSpPr>
              <a:grpSpLocks/>
            </xdr:cNvGrpSpPr>
          </xdr:nvGrpSpPr>
          <xdr:grpSpPr bwMode="auto">
            <a:xfrm>
              <a:off x="1608667" y="844550"/>
              <a:ext cx="722542" cy="615950"/>
              <a:chOff x="1608667" y="844550"/>
              <a:chExt cx="722542" cy="615950"/>
            </a:xfrm>
          </xdr:grpSpPr>
          <xdr:sp macro="" textlink="">
            <xdr:nvSpPr>
              <xdr:cNvPr id="12" name="Oval 22">
                <a:extLst>
                  <a:ext uri="{FF2B5EF4-FFF2-40B4-BE49-F238E27FC236}">
                    <a16:creationId xmlns:a16="http://schemas.microsoft.com/office/drawing/2014/main" id="{B8EC21E0-DA82-430A-97EA-9D0B5E47F709}"/>
                  </a:ext>
                </a:extLst>
              </xdr:cNvPr>
              <xdr:cNvSpPr>
                <a:spLocks noChangeArrowheads="1"/>
              </xdr:cNvSpPr>
            </xdr:nvSpPr>
            <xdr:spPr bwMode="auto">
              <a:xfrm>
                <a:off x="2094102" y="844550"/>
                <a:ext cx="237107"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D</a:t>
                </a:r>
              </a:p>
            </xdr:txBody>
          </xdr:sp>
          <xdr:sp macro="" textlink="">
            <xdr:nvSpPr>
              <xdr:cNvPr id="213147" name="Line 28">
                <a:extLst>
                  <a:ext uri="{FF2B5EF4-FFF2-40B4-BE49-F238E27FC236}">
                    <a16:creationId xmlns:a16="http://schemas.microsoft.com/office/drawing/2014/main" id="{9B2E4AB8-4987-48DA-84CC-9587DAE23EDA}"/>
                  </a:ext>
                </a:extLst>
              </xdr:cNvPr>
              <xdr:cNvSpPr>
                <a:spLocks noChangeShapeType="1"/>
              </xdr:cNvSpPr>
            </xdr:nvSpPr>
            <xdr:spPr bwMode="auto">
              <a:xfrm flipH="1">
                <a:off x="1608667" y="1040342"/>
                <a:ext cx="524933" cy="42015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1" name="Rectangle 10">
              <a:extLst>
                <a:ext uri="{FF2B5EF4-FFF2-40B4-BE49-F238E27FC236}">
                  <a16:creationId xmlns:a16="http://schemas.microsoft.com/office/drawing/2014/main" id="{35120373-3719-49B2-8D6B-9C17A625D7A8}"/>
                </a:ext>
              </a:extLst>
            </xdr:cNvPr>
            <xdr:cNvSpPr/>
          </xdr:nvSpPr>
          <xdr:spPr>
            <a:xfrm>
              <a:off x="703791" y="1463675"/>
              <a:ext cx="3136282"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clientData/>
  </xdr:twoCellAnchor>
  <xdr:twoCellAnchor>
    <xdr:from>
      <xdr:col>102</xdr:col>
      <xdr:colOff>76200</xdr:colOff>
      <xdr:row>15</xdr:row>
      <xdr:rowOff>19050</xdr:rowOff>
    </xdr:from>
    <xdr:to>
      <xdr:col>103</xdr:col>
      <xdr:colOff>38100</xdr:colOff>
      <xdr:row>18</xdr:row>
      <xdr:rowOff>95250</xdr:rowOff>
    </xdr:to>
    <xdr:sp macro="" textlink="">
      <xdr:nvSpPr>
        <xdr:cNvPr id="203614" name="Freeform 275">
          <a:extLst>
            <a:ext uri="{FF2B5EF4-FFF2-40B4-BE49-F238E27FC236}">
              <a16:creationId xmlns:a16="http://schemas.microsoft.com/office/drawing/2014/main" id="{566A0006-EC9B-43CB-B061-17487F9B8B5F}"/>
            </a:ext>
          </a:extLst>
        </xdr:cNvPr>
        <xdr:cNvSpPr>
          <a:spLocks/>
        </xdr:cNvSpPr>
      </xdr:nvSpPr>
      <xdr:spPr bwMode="auto">
        <a:xfrm>
          <a:off x="11734800" y="187642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47625</xdr:colOff>
      <xdr:row>17</xdr:row>
      <xdr:rowOff>0</xdr:rowOff>
    </xdr:from>
    <xdr:to>
      <xdr:col>111</xdr:col>
      <xdr:colOff>47625</xdr:colOff>
      <xdr:row>17</xdr:row>
      <xdr:rowOff>0</xdr:rowOff>
    </xdr:to>
    <xdr:sp macro="" textlink="">
      <xdr:nvSpPr>
        <xdr:cNvPr id="203615" name="Line 278">
          <a:extLst>
            <a:ext uri="{FF2B5EF4-FFF2-40B4-BE49-F238E27FC236}">
              <a16:creationId xmlns:a16="http://schemas.microsoft.com/office/drawing/2014/main" id="{71A91D96-8056-4A38-9EAF-37D487D81110}"/>
            </a:ext>
          </a:extLst>
        </xdr:cNvPr>
        <xdr:cNvSpPr>
          <a:spLocks noChangeShapeType="1"/>
        </xdr:cNvSpPr>
      </xdr:nvSpPr>
      <xdr:spPr bwMode="auto">
        <a:xfrm>
          <a:off x="11934825" y="21050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69</xdr:col>
      <xdr:colOff>19050</xdr:colOff>
      <xdr:row>55</xdr:row>
      <xdr:rowOff>38100</xdr:rowOff>
    </xdr:from>
    <xdr:to>
      <xdr:col>77</xdr:col>
      <xdr:colOff>66675</xdr:colOff>
      <xdr:row>59</xdr:row>
      <xdr:rowOff>0</xdr:rowOff>
    </xdr:to>
    <xdr:sp macro="" textlink="">
      <xdr:nvSpPr>
        <xdr:cNvPr id="16" name="TextBox 15">
          <a:extLst>
            <a:ext uri="{FF2B5EF4-FFF2-40B4-BE49-F238E27FC236}">
              <a16:creationId xmlns:a16="http://schemas.microsoft.com/office/drawing/2014/main" id="{851369B0-EADF-4C2C-B1F8-DA4D36B807D4}"/>
            </a:ext>
          </a:extLst>
        </xdr:cNvPr>
        <xdr:cNvSpPr txBox="1"/>
      </xdr:nvSpPr>
      <xdr:spPr bwMode="auto">
        <a:xfrm>
          <a:off x="7905750" y="6848475"/>
          <a:ext cx="9620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nSpc>
              <a:spcPts val="700"/>
            </a:lnSpc>
          </a:pPr>
          <a:r>
            <a:rPr lang="en-US" sz="800" baseline="0">
              <a:latin typeface="Trebuchet MS" panose="020B0603020202020204" pitchFamily="34" charset="0"/>
            </a:rPr>
            <a:t>pompe immergée n° 1</a:t>
          </a:r>
        </a:p>
        <a:p>
          <a:pPr>
            <a:lnSpc>
              <a:spcPts val="800"/>
            </a:lnSpc>
          </a:pPr>
          <a:endParaRPr lang="en-US" sz="800" baseline="0">
            <a:latin typeface="Arial" pitchFamily="34" charset="0"/>
          </a:endParaRPr>
        </a:p>
      </xdr:txBody>
    </xdr:sp>
    <xdr:clientData/>
  </xdr:twoCellAnchor>
  <xdr:oneCellAnchor>
    <xdr:from>
      <xdr:col>2</xdr:col>
      <xdr:colOff>80009</xdr:colOff>
      <xdr:row>5</xdr:row>
      <xdr:rowOff>64771</xdr:rowOff>
    </xdr:from>
    <xdr:ext cx="2787218" cy="590577"/>
    <xdr:sp macro="" textlink="">
      <xdr:nvSpPr>
        <xdr:cNvPr id="17" name="TextBox 16">
          <a:extLst>
            <a:ext uri="{FF2B5EF4-FFF2-40B4-BE49-F238E27FC236}">
              <a16:creationId xmlns:a16="http://schemas.microsoft.com/office/drawing/2014/main" id="{BBEB3E23-6633-4463-BF31-22B0267AFF5D}"/>
            </a:ext>
          </a:extLst>
        </xdr:cNvPr>
        <xdr:cNvSpPr txBox="1"/>
      </xdr:nvSpPr>
      <xdr:spPr>
        <a:xfrm>
          <a:off x="316229" y="676276"/>
          <a:ext cx="2779411" cy="5976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latin typeface="Trebuchet MS" panose="020B0603020202020204" pitchFamily="34" charset="0"/>
              <a:ea typeface="+mn-ea"/>
              <a:cs typeface="+mn-cs"/>
            </a:rPr>
            <a:t>Le point le plus élevé du système de conduites au niveau du côté aspirant de la pompe aérienne doit se situer à moins de 1m au-dessus de l'entrée de la pompe. </a:t>
          </a:r>
          <a:endParaRPr lang="fr-FR" sz="800" baseline="0">
            <a:solidFill>
              <a:schemeClr val="dk1"/>
            </a:solidFill>
            <a:latin typeface="Trebuchet MS" panose="020B0603020202020204" pitchFamily="34" charset="0"/>
            <a:ea typeface="+mn-ea"/>
            <a:cs typeface="+mn-cs"/>
          </a:endParaRPr>
        </a:p>
        <a:p>
          <a:endParaRPr lang="en-US" sz="800" baseline="0">
            <a:latin typeface="Arial" pitchFamily="34" charset="0"/>
          </a:endParaRPr>
        </a:p>
      </xdr:txBody>
    </xdr:sp>
    <xdr:clientData/>
  </xdr:oneCellAnchor>
  <xdr:twoCellAnchor>
    <xdr:from>
      <xdr:col>0</xdr:col>
      <xdr:colOff>95250</xdr:colOff>
      <xdr:row>44</xdr:row>
      <xdr:rowOff>0</xdr:rowOff>
    </xdr:from>
    <xdr:to>
      <xdr:col>10</xdr:col>
      <xdr:colOff>47625</xdr:colOff>
      <xdr:row>50</xdr:row>
      <xdr:rowOff>0</xdr:rowOff>
    </xdr:to>
    <xdr:grpSp>
      <xdr:nvGrpSpPr>
        <xdr:cNvPr id="203618" name="Group 320">
          <a:extLst>
            <a:ext uri="{FF2B5EF4-FFF2-40B4-BE49-F238E27FC236}">
              <a16:creationId xmlns:a16="http://schemas.microsoft.com/office/drawing/2014/main" id="{F9F99EBE-2D4B-4EDC-8152-2009AE4C712A}"/>
            </a:ext>
          </a:extLst>
        </xdr:cNvPr>
        <xdr:cNvGrpSpPr>
          <a:grpSpLocks/>
        </xdr:cNvGrpSpPr>
      </xdr:nvGrpSpPr>
      <xdr:grpSpPr bwMode="auto">
        <a:xfrm>
          <a:off x="95250" y="5448300"/>
          <a:ext cx="1095375" cy="742950"/>
          <a:chOff x="4905375" y="4581525"/>
          <a:chExt cx="1095375" cy="742950"/>
        </a:xfrm>
      </xdr:grpSpPr>
      <xdr:sp macro="" textlink="">
        <xdr:nvSpPr>
          <xdr:cNvPr id="213130" name="Line 4">
            <a:extLst>
              <a:ext uri="{FF2B5EF4-FFF2-40B4-BE49-F238E27FC236}">
                <a16:creationId xmlns:a16="http://schemas.microsoft.com/office/drawing/2014/main" id="{EA707D52-75C0-4964-B5AA-57D326877DEE}"/>
              </a:ext>
            </a:extLst>
          </xdr:cNvPr>
          <xdr:cNvSpPr>
            <a:spLocks noChangeShapeType="1"/>
          </xdr:cNvSpPr>
        </xdr:nvSpPr>
        <xdr:spPr bwMode="auto">
          <a:xfrm flipH="1">
            <a:off x="5724524" y="45910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13131" name="Group 295">
            <a:extLst>
              <a:ext uri="{FF2B5EF4-FFF2-40B4-BE49-F238E27FC236}">
                <a16:creationId xmlns:a16="http://schemas.microsoft.com/office/drawing/2014/main" id="{562ED190-01CD-4A05-BC71-C3B9F3B62826}"/>
              </a:ext>
            </a:extLst>
          </xdr:cNvPr>
          <xdr:cNvGrpSpPr>
            <a:grpSpLocks/>
          </xdr:cNvGrpSpPr>
        </xdr:nvGrpSpPr>
        <xdr:grpSpPr bwMode="auto">
          <a:xfrm>
            <a:off x="4905375" y="4581525"/>
            <a:ext cx="809625" cy="742950"/>
            <a:chOff x="4838700" y="5019675"/>
            <a:chExt cx="809625" cy="742950"/>
          </a:xfrm>
        </xdr:grpSpPr>
        <xdr:grpSp>
          <xdr:nvGrpSpPr>
            <xdr:cNvPr id="213135" name="Group 294">
              <a:extLst>
                <a:ext uri="{FF2B5EF4-FFF2-40B4-BE49-F238E27FC236}">
                  <a16:creationId xmlns:a16="http://schemas.microsoft.com/office/drawing/2014/main" id="{A78555C4-F82A-4957-B181-F510AEE74A8B}"/>
                </a:ext>
              </a:extLst>
            </xdr:cNvPr>
            <xdr:cNvGrpSpPr>
              <a:grpSpLocks/>
            </xdr:cNvGrpSpPr>
          </xdr:nvGrpSpPr>
          <xdr:grpSpPr bwMode="auto">
            <a:xfrm>
              <a:off x="4838700" y="5305425"/>
              <a:ext cx="685800" cy="457200"/>
              <a:chOff x="4838700" y="5305425"/>
              <a:chExt cx="685800" cy="457200"/>
            </a:xfrm>
          </xdr:grpSpPr>
          <xdr:sp macro="" textlink="">
            <xdr:nvSpPr>
              <xdr:cNvPr id="26" name="Oval 25">
                <a:extLst>
                  <a:ext uri="{FF2B5EF4-FFF2-40B4-BE49-F238E27FC236}">
                    <a16:creationId xmlns:a16="http://schemas.microsoft.com/office/drawing/2014/main" id="{82DBACCB-9328-4B0D-A3C0-7618C89BAA54}"/>
                  </a:ext>
                </a:extLst>
              </xdr:cNvPr>
              <xdr:cNvSpPr>
                <a:spLocks noChangeArrowheads="1"/>
              </xdr:cNvSpPr>
            </xdr:nvSpPr>
            <xdr:spPr bwMode="auto">
              <a:xfrm>
                <a:off x="4838700" y="5524500"/>
                <a:ext cx="22860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B</a:t>
                </a:r>
              </a:p>
            </xdr:txBody>
          </xdr:sp>
          <xdr:sp macro="" textlink="">
            <xdr:nvSpPr>
              <xdr:cNvPr id="213138" name="Line 24">
                <a:extLst>
                  <a:ext uri="{FF2B5EF4-FFF2-40B4-BE49-F238E27FC236}">
                    <a16:creationId xmlns:a16="http://schemas.microsoft.com/office/drawing/2014/main" id="{F0CBC788-D01C-4019-ADF4-1BC3D3AD9194}"/>
                  </a:ext>
                </a:extLst>
              </xdr:cNvPr>
              <xdr:cNvSpPr>
                <a:spLocks noChangeShapeType="1"/>
              </xdr:cNvSpPr>
            </xdr:nvSpPr>
            <xdr:spPr bwMode="auto">
              <a:xfrm flipV="1">
                <a:off x="5067300" y="5305425"/>
                <a:ext cx="4572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3136" name="Rectangle 77" descr="Wide upward diagonal">
              <a:extLst>
                <a:ext uri="{FF2B5EF4-FFF2-40B4-BE49-F238E27FC236}">
                  <a16:creationId xmlns:a16="http://schemas.microsoft.com/office/drawing/2014/main" id="{2B922952-EDAE-41CE-A0AB-208FAE0A9FB4}"/>
                </a:ext>
              </a:extLst>
            </xdr:cNvPr>
            <xdr:cNvSpPr>
              <a:spLocks noChangeArrowheads="1"/>
            </xdr:cNvSpPr>
          </xdr:nvSpPr>
          <xdr:spPr bwMode="auto">
            <a:xfrm>
              <a:off x="5534025" y="5019675"/>
              <a:ext cx="114300" cy="704850"/>
            </a:xfrm>
            <a:prstGeom prst="rect">
              <a:avLst/>
            </a:prstGeom>
            <a:pattFill prst="wdUpDiag">
              <a:fgClr>
                <a:srgbClr val="000000"/>
              </a:fgClr>
              <a:bgClr>
                <a:srgbClr val="FFFFFF"/>
              </a:bgClr>
            </a:pattFill>
            <a:ln w="9525">
              <a:solidFill>
                <a:srgbClr val="000000"/>
              </a:solidFill>
              <a:miter lim="800000"/>
              <a:headEnd/>
              <a:tailEnd/>
            </a:ln>
          </xdr:spPr>
        </xdr:sp>
      </xdr:grpSp>
      <xdr:sp macro="" textlink="">
        <xdr:nvSpPr>
          <xdr:cNvPr id="213132" name="Line 170">
            <a:extLst>
              <a:ext uri="{FF2B5EF4-FFF2-40B4-BE49-F238E27FC236}">
                <a16:creationId xmlns:a16="http://schemas.microsoft.com/office/drawing/2014/main" id="{D9B6B2F3-743B-4D05-93E7-57BA17630652}"/>
              </a:ext>
            </a:extLst>
          </xdr:cNvPr>
          <xdr:cNvSpPr>
            <a:spLocks noChangeShapeType="1"/>
          </xdr:cNvSpPr>
        </xdr:nvSpPr>
        <xdr:spPr bwMode="auto">
          <a:xfrm flipV="1">
            <a:off x="5943600" y="4591050"/>
            <a:ext cx="0" cy="7048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13133" name="Line 4">
            <a:extLst>
              <a:ext uri="{FF2B5EF4-FFF2-40B4-BE49-F238E27FC236}">
                <a16:creationId xmlns:a16="http://schemas.microsoft.com/office/drawing/2014/main" id="{4E3C2B32-FF77-48A2-839A-3FCC6C939E2B}"/>
              </a:ext>
            </a:extLst>
          </xdr:cNvPr>
          <xdr:cNvSpPr>
            <a:spLocks noChangeShapeType="1"/>
          </xdr:cNvSpPr>
        </xdr:nvSpPr>
        <xdr:spPr bwMode="auto">
          <a:xfrm flipH="1">
            <a:off x="5724525" y="5286375"/>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TextBox 22">
            <a:extLst>
              <a:ext uri="{FF2B5EF4-FFF2-40B4-BE49-F238E27FC236}">
                <a16:creationId xmlns:a16="http://schemas.microsoft.com/office/drawing/2014/main" id="{103152B4-5F6F-4349-BA09-42AC9BCA8E73}"/>
              </a:ext>
            </a:extLst>
          </xdr:cNvPr>
          <xdr:cNvSpPr txBox="1"/>
        </xdr:nvSpPr>
        <xdr:spPr>
          <a:xfrm rot="16200000">
            <a:off x="5529263" y="4843462"/>
            <a:ext cx="57150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300 mm</a:t>
            </a:r>
          </a:p>
        </xdr:txBody>
      </xdr:sp>
    </xdr:grpSp>
    <xdr:clientData/>
  </xdr:twoCellAnchor>
  <xdr:twoCellAnchor>
    <xdr:from>
      <xdr:col>30</xdr:col>
      <xdr:colOff>0</xdr:colOff>
      <xdr:row>44</xdr:row>
      <xdr:rowOff>0</xdr:rowOff>
    </xdr:from>
    <xdr:to>
      <xdr:col>31</xdr:col>
      <xdr:colOff>0</xdr:colOff>
      <xdr:row>49</xdr:row>
      <xdr:rowOff>85725</xdr:rowOff>
    </xdr:to>
    <xdr:sp macro="" textlink="">
      <xdr:nvSpPr>
        <xdr:cNvPr id="203619" name="Rectangle 77" descr="Wide upward diagonal">
          <a:extLst>
            <a:ext uri="{FF2B5EF4-FFF2-40B4-BE49-F238E27FC236}">
              <a16:creationId xmlns:a16="http://schemas.microsoft.com/office/drawing/2014/main" id="{7874DDE4-8090-47E3-B75F-BC93CB255893}"/>
            </a:ext>
          </a:extLst>
        </xdr:cNvPr>
        <xdr:cNvSpPr>
          <a:spLocks noChangeArrowheads="1"/>
        </xdr:cNvSpPr>
      </xdr:nvSpPr>
      <xdr:spPr bwMode="auto">
        <a:xfrm>
          <a:off x="3429000" y="5448300"/>
          <a:ext cx="114300" cy="704850"/>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26</xdr:col>
      <xdr:colOff>104775</xdr:colOff>
      <xdr:row>27</xdr:row>
      <xdr:rowOff>114300</xdr:rowOff>
    </xdr:from>
    <xdr:to>
      <xdr:col>27</xdr:col>
      <xdr:colOff>9525</xdr:colOff>
      <xdr:row>54</xdr:row>
      <xdr:rowOff>123825</xdr:rowOff>
    </xdr:to>
    <xdr:sp macro="" textlink="">
      <xdr:nvSpPr>
        <xdr:cNvPr id="203620" name="Line 558">
          <a:extLst>
            <a:ext uri="{FF2B5EF4-FFF2-40B4-BE49-F238E27FC236}">
              <a16:creationId xmlns:a16="http://schemas.microsoft.com/office/drawing/2014/main" id="{8DB58364-0082-40B9-9D95-0516194C7204}"/>
            </a:ext>
          </a:extLst>
        </xdr:cNvPr>
        <xdr:cNvSpPr>
          <a:spLocks noChangeShapeType="1"/>
        </xdr:cNvSpPr>
      </xdr:nvSpPr>
      <xdr:spPr bwMode="auto">
        <a:xfrm flipH="1" flipV="1">
          <a:off x="3076575" y="3457575"/>
          <a:ext cx="19050" cy="33528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95250</xdr:colOff>
      <xdr:row>28</xdr:row>
      <xdr:rowOff>0</xdr:rowOff>
    </xdr:from>
    <xdr:to>
      <xdr:col>29</xdr:col>
      <xdr:colOff>0</xdr:colOff>
      <xdr:row>28</xdr:row>
      <xdr:rowOff>0</xdr:rowOff>
    </xdr:to>
    <xdr:sp macro="" textlink="">
      <xdr:nvSpPr>
        <xdr:cNvPr id="203621" name="Line 156">
          <a:extLst>
            <a:ext uri="{FF2B5EF4-FFF2-40B4-BE49-F238E27FC236}">
              <a16:creationId xmlns:a16="http://schemas.microsoft.com/office/drawing/2014/main" id="{5CFDD9A1-377E-4A2D-B026-722219FAA06C}"/>
            </a:ext>
          </a:extLst>
        </xdr:cNvPr>
        <xdr:cNvSpPr>
          <a:spLocks noChangeShapeType="1"/>
        </xdr:cNvSpPr>
      </xdr:nvSpPr>
      <xdr:spPr bwMode="auto">
        <a:xfrm flipH="1">
          <a:off x="2952750" y="346710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55</xdr:row>
      <xdr:rowOff>0</xdr:rowOff>
    </xdr:from>
    <xdr:to>
      <xdr:col>29</xdr:col>
      <xdr:colOff>57150</xdr:colOff>
      <xdr:row>55</xdr:row>
      <xdr:rowOff>0</xdr:rowOff>
    </xdr:to>
    <xdr:sp macro="" textlink="">
      <xdr:nvSpPr>
        <xdr:cNvPr id="203622" name="Line 156">
          <a:extLst>
            <a:ext uri="{FF2B5EF4-FFF2-40B4-BE49-F238E27FC236}">
              <a16:creationId xmlns:a16="http://schemas.microsoft.com/office/drawing/2014/main" id="{C0E41ADA-34E2-4009-9A17-8D4FF20ABB4B}"/>
            </a:ext>
          </a:extLst>
        </xdr:cNvPr>
        <xdr:cNvSpPr>
          <a:spLocks noChangeShapeType="1"/>
        </xdr:cNvSpPr>
      </xdr:nvSpPr>
      <xdr:spPr bwMode="auto">
        <a:xfrm flipH="1">
          <a:off x="3009900" y="68103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xdr:row>
      <xdr:rowOff>28575</xdr:rowOff>
    </xdr:from>
    <xdr:to>
      <xdr:col>27</xdr:col>
      <xdr:colOff>0</xdr:colOff>
      <xdr:row>27</xdr:row>
      <xdr:rowOff>57150</xdr:rowOff>
    </xdr:to>
    <xdr:sp macro="" textlink="">
      <xdr:nvSpPr>
        <xdr:cNvPr id="203623" name="Line 161">
          <a:extLst>
            <a:ext uri="{FF2B5EF4-FFF2-40B4-BE49-F238E27FC236}">
              <a16:creationId xmlns:a16="http://schemas.microsoft.com/office/drawing/2014/main" id="{06014D7C-FBF0-4BA9-9289-40002A2ECDD0}"/>
            </a:ext>
          </a:extLst>
        </xdr:cNvPr>
        <xdr:cNvSpPr>
          <a:spLocks noChangeShapeType="1"/>
        </xdr:cNvSpPr>
      </xdr:nvSpPr>
      <xdr:spPr bwMode="auto">
        <a:xfrm flipV="1">
          <a:off x="3086100" y="2752725"/>
          <a:ext cx="0" cy="6477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47625</xdr:colOff>
      <xdr:row>22</xdr:row>
      <xdr:rowOff>38100</xdr:rowOff>
    </xdr:from>
    <xdr:to>
      <xdr:col>29</xdr:col>
      <xdr:colOff>66675</xdr:colOff>
      <xdr:row>22</xdr:row>
      <xdr:rowOff>38100</xdr:rowOff>
    </xdr:to>
    <xdr:sp macro="" textlink="">
      <xdr:nvSpPr>
        <xdr:cNvPr id="203624" name="Line 156">
          <a:extLst>
            <a:ext uri="{FF2B5EF4-FFF2-40B4-BE49-F238E27FC236}">
              <a16:creationId xmlns:a16="http://schemas.microsoft.com/office/drawing/2014/main" id="{5403B413-EB51-4490-8ACA-360AF45D3492}"/>
            </a:ext>
          </a:extLst>
        </xdr:cNvPr>
        <xdr:cNvSpPr>
          <a:spLocks noChangeShapeType="1"/>
        </xdr:cNvSpPr>
      </xdr:nvSpPr>
      <xdr:spPr bwMode="auto">
        <a:xfrm flipH="1">
          <a:off x="3019425" y="27622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27</xdr:row>
      <xdr:rowOff>38100</xdr:rowOff>
    </xdr:from>
    <xdr:to>
      <xdr:col>28</xdr:col>
      <xdr:colOff>85725</xdr:colOff>
      <xdr:row>27</xdr:row>
      <xdr:rowOff>38100</xdr:rowOff>
    </xdr:to>
    <xdr:sp macro="" textlink="">
      <xdr:nvSpPr>
        <xdr:cNvPr id="203625" name="Line 156">
          <a:extLst>
            <a:ext uri="{FF2B5EF4-FFF2-40B4-BE49-F238E27FC236}">
              <a16:creationId xmlns:a16="http://schemas.microsoft.com/office/drawing/2014/main" id="{7A813BC3-A321-4386-8687-AB202C75941A}"/>
            </a:ext>
          </a:extLst>
        </xdr:cNvPr>
        <xdr:cNvSpPr>
          <a:spLocks noChangeShapeType="1"/>
        </xdr:cNvSpPr>
      </xdr:nvSpPr>
      <xdr:spPr bwMode="auto">
        <a:xfrm flipH="1">
          <a:off x="2924175" y="33813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84</xdr:col>
      <xdr:colOff>0</xdr:colOff>
      <xdr:row>26</xdr:row>
      <xdr:rowOff>9525</xdr:rowOff>
    </xdr:from>
    <xdr:to>
      <xdr:col>85</xdr:col>
      <xdr:colOff>95250</xdr:colOff>
      <xdr:row>28</xdr:row>
      <xdr:rowOff>114300</xdr:rowOff>
    </xdr:to>
    <xdr:sp macro="" textlink="">
      <xdr:nvSpPr>
        <xdr:cNvPr id="203626" name="Line 23">
          <a:extLst>
            <a:ext uri="{FF2B5EF4-FFF2-40B4-BE49-F238E27FC236}">
              <a16:creationId xmlns:a16="http://schemas.microsoft.com/office/drawing/2014/main" id="{3C267345-02EB-4778-B987-970448B27012}"/>
            </a:ext>
          </a:extLst>
        </xdr:cNvPr>
        <xdr:cNvSpPr>
          <a:spLocks noChangeShapeType="1"/>
        </xdr:cNvSpPr>
      </xdr:nvSpPr>
      <xdr:spPr bwMode="auto">
        <a:xfrm flipV="1">
          <a:off x="9601200" y="3228975"/>
          <a:ext cx="20955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36195</xdr:colOff>
      <xdr:row>28</xdr:row>
      <xdr:rowOff>76200</xdr:rowOff>
    </xdr:from>
    <xdr:to>
      <xdr:col>84</xdr:col>
      <xdr:colOff>28744</xdr:colOff>
      <xdr:row>30</xdr:row>
      <xdr:rowOff>73025</xdr:rowOff>
    </xdr:to>
    <xdr:sp macro="" textlink="">
      <xdr:nvSpPr>
        <xdr:cNvPr id="36" name="Oval 1">
          <a:extLst>
            <a:ext uri="{FF2B5EF4-FFF2-40B4-BE49-F238E27FC236}">
              <a16:creationId xmlns:a16="http://schemas.microsoft.com/office/drawing/2014/main" id="{35F809BD-23BD-4C25-A558-77E67A661095}"/>
            </a:ext>
          </a:extLst>
        </xdr:cNvPr>
        <xdr:cNvSpPr>
          <a:spLocks noChangeArrowheads="1"/>
        </xdr:cNvSpPr>
      </xdr:nvSpPr>
      <xdr:spPr bwMode="auto">
        <a:xfrm>
          <a:off x="9401175" y="3543300"/>
          <a:ext cx="228600" cy="24447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I</a:t>
          </a:r>
        </a:p>
      </xdr:txBody>
    </xdr:sp>
    <xdr:clientData/>
  </xdr:twoCellAnchor>
  <xdr:twoCellAnchor>
    <xdr:from>
      <xdr:col>84</xdr:col>
      <xdr:colOff>9525</xdr:colOff>
      <xdr:row>16</xdr:row>
      <xdr:rowOff>0</xdr:rowOff>
    </xdr:from>
    <xdr:to>
      <xdr:col>103</xdr:col>
      <xdr:colOff>47625</xdr:colOff>
      <xdr:row>16</xdr:row>
      <xdr:rowOff>1</xdr:rowOff>
    </xdr:to>
    <xdr:cxnSp macro="">
      <xdr:nvCxnSpPr>
        <xdr:cNvPr id="37" name="Straight Connector 36">
          <a:extLst>
            <a:ext uri="{FF2B5EF4-FFF2-40B4-BE49-F238E27FC236}">
              <a16:creationId xmlns:a16="http://schemas.microsoft.com/office/drawing/2014/main" id="{942B0B98-04DF-479E-A881-1D68262EB3B0}"/>
            </a:ext>
          </a:extLst>
        </xdr:cNvPr>
        <xdr:cNvCxnSpPr/>
      </xdr:nvCxnSpPr>
      <xdr:spPr>
        <a:xfrm>
          <a:off x="9610725" y="1981200"/>
          <a:ext cx="22098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28575</xdr:colOff>
      <xdr:row>16</xdr:row>
      <xdr:rowOff>0</xdr:rowOff>
    </xdr:from>
    <xdr:to>
      <xdr:col>83</xdr:col>
      <xdr:colOff>104775</xdr:colOff>
      <xdr:row>19</xdr:row>
      <xdr:rowOff>66675</xdr:rowOff>
    </xdr:to>
    <xdr:sp macro="" textlink="">
      <xdr:nvSpPr>
        <xdr:cNvPr id="203629" name="Freeform 15">
          <a:extLst>
            <a:ext uri="{FF2B5EF4-FFF2-40B4-BE49-F238E27FC236}">
              <a16:creationId xmlns:a16="http://schemas.microsoft.com/office/drawing/2014/main" id="{FD7C12CD-54C2-452F-963B-B8697BDBAE36}"/>
            </a:ext>
          </a:extLst>
        </xdr:cNvPr>
        <xdr:cNvSpPr>
          <a:spLocks/>
        </xdr:cNvSpPr>
      </xdr:nvSpPr>
      <xdr:spPr bwMode="auto">
        <a:xfrm>
          <a:off x="9515475" y="1981200"/>
          <a:ext cx="76200" cy="438150"/>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17</xdr:row>
      <xdr:rowOff>0</xdr:rowOff>
    </xdr:from>
    <xdr:to>
      <xdr:col>12</xdr:col>
      <xdr:colOff>28575</xdr:colOff>
      <xdr:row>55</xdr:row>
      <xdr:rowOff>66675</xdr:rowOff>
    </xdr:to>
    <xdr:grpSp>
      <xdr:nvGrpSpPr>
        <xdr:cNvPr id="203630" name="Group 329">
          <a:extLst>
            <a:ext uri="{FF2B5EF4-FFF2-40B4-BE49-F238E27FC236}">
              <a16:creationId xmlns:a16="http://schemas.microsoft.com/office/drawing/2014/main" id="{772C1EFE-B039-418E-994D-0E4BC747F99D}"/>
            </a:ext>
          </a:extLst>
        </xdr:cNvPr>
        <xdr:cNvGrpSpPr>
          <a:grpSpLocks/>
        </xdr:cNvGrpSpPr>
      </xdr:nvGrpSpPr>
      <xdr:grpSpPr bwMode="auto">
        <a:xfrm>
          <a:off x="285750" y="2105025"/>
          <a:ext cx="1114425" cy="4772025"/>
          <a:chOff x="1857375" y="26660475"/>
          <a:chExt cx="1114425" cy="4772025"/>
        </a:xfrm>
      </xdr:grpSpPr>
      <xdr:sp macro="" textlink="">
        <xdr:nvSpPr>
          <xdr:cNvPr id="40" name="Oval 18">
            <a:extLst>
              <a:ext uri="{FF2B5EF4-FFF2-40B4-BE49-F238E27FC236}">
                <a16:creationId xmlns:a16="http://schemas.microsoft.com/office/drawing/2014/main" id="{B6D8CB25-8AF7-4EA8-BDEA-C1FB4BA08D8D}"/>
              </a:ext>
            </a:extLst>
          </xdr:cNvPr>
          <xdr:cNvSpPr>
            <a:spLocks noChangeArrowheads="1"/>
          </xdr:cNvSpPr>
        </xdr:nvSpPr>
        <xdr:spPr bwMode="auto">
          <a:xfrm>
            <a:off x="1857375" y="31108650"/>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A</a:t>
            </a:r>
          </a:p>
        </xdr:txBody>
      </xdr:sp>
      <xdr:grpSp>
        <xdr:nvGrpSpPr>
          <xdr:cNvPr id="213115" name="Group 357">
            <a:extLst>
              <a:ext uri="{FF2B5EF4-FFF2-40B4-BE49-F238E27FC236}">
                <a16:creationId xmlns:a16="http://schemas.microsoft.com/office/drawing/2014/main" id="{E7117E2E-F8EC-4F52-8C2C-5BFE833A1407}"/>
              </a:ext>
            </a:extLst>
          </xdr:cNvPr>
          <xdr:cNvGrpSpPr>
            <a:grpSpLocks/>
          </xdr:cNvGrpSpPr>
        </xdr:nvGrpSpPr>
        <xdr:grpSpPr bwMode="auto">
          <a:xfrm>
            <a:off x="2076449" y="26660466"/>
            <a:ext cx="895351" cy="4772008"/>
            <a:chOff x="2076449" y="26660466"/>
            <a:chExt cx="895351" cy="4772008"/>
          </a:xfrm>
        </xdr:grpSpPr>
        <xdr:grpSp>
          <xdr:nvGrpSpPr>
            <xdr:cNvPr id="213116" name="Group 106">
              <a:extLst>
                <a:ext uri="{FF2B5EF4-FFF2-40B4-BE49-F238E27FC236}">
                  <a16:creationId xmlns:a16="http://schemas.microsoft.com/office/drawing/2014/main" id="{846AC49F-02CD-4458-B1F7-991A54DEA33C}"/>
                </a:ext>
              </a:extLst>
            </xdr:cNvPr>
            <xdr:cNvGrpSpPr>
              <a:grpSpLocks/>
            </xdr:cNvGrpSpPr>
          </xdr:nvGrpSpPr>
          <xdr:grpSpPr bwMode="auto">
            <a:xfrm>
              <a:off x="2286000" y="26660466"/>
              <a:ext cx="276225" cy="4772008"/>
              <a:chOff x="2337025" y="1966228"/>
              <a:chExt cx="269421" cy="4692485"/>
            </a:xfrm>
          </xdr:grpSpPr>
          <xdr:grpSp>
            <xdr:nvGrpSpPr>
              <xdr:cNvPr id="213120" name="Group 208">
                <a:extLst>
                  <a:ext uri="{FF2B5EF4-FFF2-40B4-BE49-F238E27FC236}">
                    <a16:creationId xmlns:a16="http://schemas.microsoft.com/office/drawing/2014/main" id="{41B1E062-F99B-4544-87EE-23FF5CAE6BD3}"/>
                  </a:ext>
                </a:extLst>
              </xdr:cNvPr>
              <xdr:cNvGrpSpPr>
                <a:grpSpLocks/>
              </xdr:cNvGrpSpPr>
            </xdr:nvGrpSpPr>
            <xdr:grpSpPr bwMode="auto">
              <a:xfrm>
                <a:off x="2337025" y="1966228"/>
                <a:ext cx="269421" cy="4692485"/>
                <a:chOff x="847727" y="1618965"/>
                <a:chExt cx="269422" cy="4774142"/>
              </a:xfrm>
            </xdr:grpSpPr>
            <xdr:sp macro="" textlink="">
              <xdr:nvSpPr>
                <xdr:cNvPr id="213122" name="Freeform 78">
                  <a:extLst>
                    <a:ext uri="{FF2B5EF4-FFF2-40B4-BE49-F238E27FC236}">
                      <a16:creationId xmlns:a16="http://schemas.microsoft.com/office/drawing/2014/main" id="{05B727E8-D896-4057-BF87-407E3765ED36}"/>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23" name="Arc 84">
                  <a:extLst>
                    <a:ext uri="{FF2B5EF4-FFF2-40B4-BE49-F238E27FC236}">
                      <a16:creationId xmlns:a16="http://schemas.microsoft.com/office/drawing/2014/main" id="{1F054960-3B1F-40D3-BF20-A77BCB1E3A2E}"/>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24" name="Arc 86">
                  <a:extLst>
                    <a:ext uri="{FF2B5EF4-FFF2-40B4-BE49-F238E27FC236}">
                      <a16:creationId xmlns:a16="http://schemas.microsoft.com/office/drawing/2014/main" id="{0981C9C2-6F02-4D1B-9FB1-328CCCE8FFB8}"/>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25" name="Line 75">
                  <a:extLst>
                    <a:ext uri="{FF2B5EF4-FFF2-40B4-BE49-F238E27FC236}">
                      <a16:creationId xmlns:a16="http://schemas.microsoft.com/office/drawing/2014/main" id="{A5F8605F-0A78-4A51-BE9B-3EF344921661}"/>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126" name="Line 76">
                  <a:extLst>
                    <a:ext uri="{FF2B5EF4-FFF2-40B4-BE49-F238E27FC236}">
                      <a16:creationId xmlns:a16="http://schemas.microsoft.com/office/drawing/2014/main" id="{0D187C63-0A1D-4BF8-8CAA-24D7645F91D1}"/>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127" name="Arc 85">
                  <a:extLst>
                    <a:ext uri="{FF2B5EF4-FFF2-40B4-BE49-F238E27FC236}">
                      <a16:creationId xmlns:a16="http://schemas.microsoft.com/office/drawing/2014/main" id="{A0146451-58E8-4148-B6B8-5DFFB4BD2D99}"/>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28" name="Arc 87">
                  <a:extLst>
                    <a:ext uri="{FF2B5EF4-FFF2-40B4-BE49-F238E27FC236}">
                      <a16:creationId xmlns:a16="http://schemas.microsoft.com/office/drawing/2014/main" id="{DC7C104E-0DB6-4915-9F4A-6A35B00743B9}"/>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29" name="Line 88">
                  <a:extLst>
                    <a:ext uri="{FF2B5EF4-FFF2-40B4-BE49-F238E27FC236}">
                      <a16:creationId xmlns:a16="http://schemas.microsoft.com/office/drawing/2014/main" id="{E94559C4-4EF5-4848-B39E-4EEE715C455A}"/>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7" name="Rectangle 46">
                <a:extLst>
                  <a:ext uri="{FF2B5EF4-FFF2-40B4-BE49-F238E27FC236}">
                    <a16:creationId xmlns:a16="http://schemas.microsoft.com/office/drawing/2014/main" id="{4E9FF73D-F401-4000-AE19-615206860964}"/>
                  </a:ext>
                </a:extLst>
              </xdr:cNvPr>
              <xdr:cNvSpPr/>
            </xdr:nvSpPr>
            <xdr:spPr>
              <a:xfrm>
                <a:off x="2420638" y="2087998"/>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sp macro="" textlink="">
          <xdr:nvSpPr>
            <xdr:cNvPr id="43" name="Oval 18">
              <a:extLst>
                <a:ext uri="{FF2B5EF4-FFF2-40B4-BE49-F238E27FC236}">
                  <a16:creationId xmlns:a16="http://schemas.microsoft.com/office/drawing/2014/main" id="{C97CED8B-B05C-4218-8650-20B2380CB1ED}"/>
                </a:ext>
              </a:extLst>
            </xdr:cNvPr>
            <xdr:cNvSpPr>
              <a:spLocks noChangeArrowheads="1"/>
            </xdr:cNvSpPr>
          </xdr:nvSpPr>
          <xdr:spPr bwMode="auto">
            <a:xfrm>
              <a:off x="2743200" y="26965275"/>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a:t>
              </a:r>
            </a:p>
          </xdr:txBody>
        </xdr:sp>
        <xdr:sp macro="" textlink="">
          <xdr:nvSpPr>
            <xdr:cNvPr id="213118" name="Line 27">
              <a:extLst>
                <a:ext uri="{FF2B5EF4-FFF2-40B4-BE49-F238E27FC236}">
                  <a16:creationId xmlns:a16="http://schemas.microsoft.com/office/drawing/2014/main" id="{5C85D2DD-AF95-4338-915F-1B6489F2424B}"/>
                </a:ext>
              </a:extLst>
            </xdr:cNvPr>
            <xdr:cNvSpPr>
              <a:spLocks noChangeShapeType="1"/>
            </xdr:cNvSpPr>
          </xdr:nvSpPr>
          <xdr:spPr bwMode="auto">
            <a:xfrm flipH="1" flipV="1">
              <a:off x="2486025" y="26784300"/>
              <a:ext cx="270933" cy="2434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119" name="Line 27">
              <a:extLst>
                <a:ext uri="{FF2B5EF4-FFF2-40B4-BE49-F238E27FC236}">
                  <a16:creationId xmlns:a16="http://schemas.microsoft.com/office/drawing/2014/main" id="{C953937F-A642-4DDC-8FF9-25B2C5364E8B}"/>
                </a:ext>
              </a:extLst>
            </xdr:cNvPr>
            <xdr:cNvSpPr>
              <a:spLocks noChangeShapeType="1"/>
            </xdr:cNvSpPr>
          </xdr:nvSpPr>
          <xdr:spPr bwMode="auto">
            <a:xfrm flipH="1">
              <a:off x="2076449" y="30937200"/>
              <a:ext cx="285749"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71</xdr:col>
      <xdr:colOff>38100</xdr:colOff>
      <xdr:row>16</xdr:row>
      <xdr:rowOff>114300</xdr:rowOff>
    </xdr:from>
    <xdr:to>
      <xdr:col>77</xdr:col>
      <xdr:colOff>38100</xdr:colOff>
      <xdr:row>55</xdr:row>
      <xdr:rowOff>57150</xdr:rowOff>
    </xdr:to>
    <xdr:grpSp>
      <xdr:nvGrpSpPr>
        <xdr:cNvPr id="203631" name="Group 357">
          <a:extLst>
            <a:ext uri="{FF2B5EF4-FFF2-40B4-BE49-F238E27FC236}">
              <a16:creationId xmlns:a16="http://schemas.microsoft.com/office/drawing/2014/main" id="{22DA587F-73FD-4A28-9155-A72ADEAEA3E1}"/>
            </a:ext>
          </a:extLst>
        </xdr:cNvPr>
        <xdr:cNvGrpSpPr>
          <a:grpSpLocks/>
        </xdr:cNvGrpSpPr>
      </xdr:nvGrpSpPr>
      <xdr:grpSpPr bwMode="auto">
        <a:xfrm>
          <a:off x="8153400" y="2095500"/>
          <a:ext cx="685800" cy="4772025"/>
          <a:chOff x="2286000" y="26660467"/>
          <a:chExt cx="685800" cy="4772010"/>
        </a:xfrm>
      </xdr:grpSpPr>
      <xdr:grpSp>
        <xdr:nvGrpSpPr>
          <xdr:cNvPr id="213101" name="Group 106">
            <a:extLst>
              <a:ext uri="{FF2B5EF4-FFF2-40B4-BE49-F238E27FC236}">
                <a16:creationId xmlns:a16="http://schemas.microsoft.com/office/drawing/2014/main" id="{586F532A-B47E-40CF-818C-92EF2C7C3AE7}"/>
              </a:ext>
            </a:extLst>
          </xdr:cNvPr>
          <xdr:cNvGrpSpPr>
            <a:grpSpLocks/>
          </xdr:cNvGrpSpPr>
        </xdr:nvGrpSpPr>
        <xdr:grpSpPr bwMode="auto">
          <a:xfrm>
            <a:off x="2286000" y="26660468"/>
            <a:ext cx="276225" cy="4772009"/>
            <a:chOff x="2337025" y="1966228"/>
            <a:chExt cx="269421" cy="4692485"/>
          </a:xfrm>
        </xdr:grpSpPr>
        <xdr:grpSp>
          <xdr:nvGrpSpPr>
            <xdr:cNvPr id="213104" name="Group 208">
              <a:extLst>
                <a:ext uri="{FF2B5EF4-FFF2-40B4-BE49-F238E27FC236}">
                  <a16:creationId xmlns:a16="http://schemas.microsoft.com/office/drawing/2014/main" id="{24B1A8A9-8F53-4E42-8A6D-61B70ED83065}"/>
                </a:ext>
              </a:extLst>
            </xdr:cNvPr>
            <xdr:cNvGrpSpPr>
              <a:grpSpLocks/>
            </xdr:cNvGrpSpPr>
          </xdr:nvGrpSpPr>
          <xdr:grpSpPr bwMode="auto">
            <a:xfrm>
              <a:off x="2337025" y="1966228"/>
              <a:ext cx="269421" cy="4692485"/>
              <a:chOff x="847727" y="1618965"/>
              <a:chExt cx="269422" cy="4774142"/>
            </a:xfrm>
          </xdr:grpSpPr>
          <xdr:sp macro="" textlink="">
            <xdr:nvSpPr>
              <xdr:cNvPr id="213106" name="Freeform 78">
                <a:extLst>
                  <a:ext uri="{FF2B5EF4-FFF2-40B4-BE49-F238E27FC236}">
                    <a16:creationId xmlns:a16="http://schemas.microsoft.com/office/drawing/2014/main" id="{BA4D8FED-7F42-46BF-948C-16B00A9692EC}"/>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07" name="Arc 84">
                <a:extLst>
                  <a:ext uri="{FF2B5EF4-FFF2-40B4-BE49-F238E27FC236}">
                    <a16:creationId xmlns:a16="http://schemas.microsoft.com/office/drawing/2014/main" id="{E98577E9-BD76-4A86-8934-3E5645D18E5F}"/>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08" name="Arc 86">
                <a:extLst>
                  <a:ext uri="{FF2B5EF4-FFF2-40B4-BE49-F238E27FC236}">
                    <a16:creationId xmlns:a16="http://schemas.microsoft.com/office/drawing/2014/main" id="{61589AD4-D169-4B31-9CF1-553DBD2D8320}"/>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09" name="Line 75">
                <a:extLst>
                  <a:ext uri="{FF2B5EF4-FFF2-40B4-BE49-F238E27FC236}">
                    <a16:creationId xmlns:a16="http://schemas.microsoft.com/office/drawing/2014/main" id="{4FF6B50C-85ED-41E8-8C53-500672C147AF}"/>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110" name="Line 76">
                <a:extLst>
                  <a:ext uri="{FF2B5EF4-FFF2-40B4-BE49-F238E27FC236}">
                    <a16:creationId xmlns:a16="http://schemas.microsoft.com/office/drawing/2014/main" id="{520E667D-1A67-427B-8379-F9F54070464C}"/>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111" name="Arc 85">
                <a:extLst>
                  <a:ext uri="{FF2B5EF4-FFF2-40B4-BE49-F238E27FC236}">
                    <a16:creationId xmlns:a16="http://schemas.microsoft.com/office/drawing/2014/main" id="{4F337782-419B-412D-BD05-1E30B31F260C}"/>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12" name="Arc 87">
                <a:extLst>
                  <a:ext uri="{FF2B5EF4-FFF2-40B4-BE49-F238E27FC236}">
                    <a16:creationId xmlns:a16="http://schemas.microsoft.com/office/drawing/2014/main" id="{61140284-1470-4C02-A433-3EE45740D816}"/>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13" name="Line 88">
                <a:extLst>
                  <a:ext uri="{FF2B5EF4-FFF2-40B4-BE49-F238E27FC236}">
                    <a16:creationId xmlns:a16="http://schemas.microsoft.com/office/drawing/2014/main" id="{47F3C30B-21AD-4331-9F69-5B4ECE308FBB}"/>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1" name="Rectangle 60">
              <a:extLst>
                <a:ext uri="{FF2B5EF4-FFF2-40B4-BE49-F238E27FC236}">
                  <a16:creationId xmlns:a16="http://schemas.microsoft.com/office/drawing/2014/main" id="{9826B42A-322D-45AC-8A1A-3B6F65A2473B}"/>
                </a:ext>
              </a:extLst>
            </xdr:cNvPr>
            <xdr:cNvSpPr/>
          </xdr:nvSpPr>
          <xdr:spPr>
            <a:xfrm>
              <a:off x="2420638" y="2087988"/>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sp macro="" textlink="">
        <xdr:nvSpPr>
          <xdr:cNvPr id="58" name="Oval 18">
            <a:extLst>
              <a:ext uri="{FF2B5EF4-FFF2-40B4-BE49-F238E27FC236}">
                <a16:creationId xmlns:a16="http://schemas.microsoft.com/office/drawing/2014/main" id="{60AC2BB4-3740-4300-B631-DB529ADC69CB}"/>
              </a:ext>
            </a:extLst>
          </xdr:cNvPr>
          <xdr:cNvSpPr>
            <a:spLocks noChangeArrowheads="1"/>
          </xdr:cNvSpPr>
        </xdr:nvSpPr>
        <xdr:spPr bwMode="auto">
          <a:xfrm>
            <a:off x="2743200" y="26965266"/>
            <a:ext cx="228600" cy="24764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H</a:t>
            </a:r>
          </a:p>
        </xdr:txBody>
      </xdr:sp>
      <xdr:sp macro="" textlink="">
        <xdr:nvSpPr>
          <xdr:cNvPr id="213103" name="Line 27">
            <a:extLst>
              <a:ext uri="{FF2B5EF4-FFF2-40B4-BE49-F238E27FC236}">
                <a16:creationId xmlns:a16="http://schemas.microsoft.com/office/drawing/2014/main" id="{38ACE449-E169-4EA7-95CC-E7B0D69FD8BB}"/>
              </a:ext>
            </a:extLst>
          </xdr:cNvPr>
          <xdr:cNvSpPr>
            <a:spLocks noChangeShapeType="1"/>
          </xdr:cNvSpPr>
        </xdr:nvSpPr>
        <xdr:spPr bwMode="auto">
          <a:xfrm flipH="1" flipV="1">
            <a:off x="2486025" y="26784300"/>
            <a:ext cx="270933" cy="2434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71</xdr:col>
      <xdr:colOff>57150</xdr:colOff>
      <xdr:row>21</xdr:row>
      <xdr:rowOff>9525</xdr:rowOff>
    </xdr:from>
    <xdr:to>
      <xdr:col>73</xdr:col>
      <xdr:colOff>80550</xdr:colOff>
      <xdr:row>23</xdr:row>
      <xdr:rowOff>31168</xdr:rowOff>
    </xdr:to>
    <xdr:sp macro="" textlink="">
      <xdr:nvSpPr>
        <xdr:cNvPr id="70" name="Oval 426">
          <a:extLst>
            <a:ext uri="{FF2B5EF4-FFF2-40B4-BE49-F238E27FC236}">
              <a16:creationId xmlns:a16="http://schemas.microsoft.com/office/drawing/2014/main" id="{51BDA138-4DF8-48E4-A799-BCC05AFEC8C5}"/>
            </a:ext>
          </a:extLst>
        </xdr:cNvPr>
        <xdr:cNvSpPr>
          <a:spLocks noChangeArrowheads="1"/>
        </xdr:cNvSpPr>
      </xdr:nvSpPr>
      <xdr:spPr bwMode="auto">
        <a:xfrm>
          <a:off x="8172450" y="2609850"/>
          <a:ext cx="252000" cy="2520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clientData/>
  </xdr:twoCellAnchor>
  <xdr:twoCellAnchor>
    <xdr:from>
      <xdr:col>87</xdr:col>
      <xdr:colOff>38100</xdr:colOff>
      <xdr:row>17</xdr:row>
      <xdr:rowOff>0</xdr:rowOff>
    </xdr:from>
    <xdr:to>
      <xdr:col>89</xdr:col>
      <xdr:colOff>85725</xdr:colOff>
      <xdr:row>55</xdr:row>
      <xdr:rowOff>66675</xdr:rowOff>
    </xdr:to>
    <xdr:grpSp>
      <xdr:nvGrpSpPr>
        <xdr:cNvPr id="203633" name="Group 106">
          <a:extLst>
            <a:ext uri="{FF2B5EF4-FFF2-40B4-BE49-F238E27FC236}">
              <a16:creationId xmlns:a16="http://schemas.microsoft.com/office/drawing/2014/main" id="{A8C72413-F6A3-46D6-B955-6AA09DF2E0EC}"/>
            </a:ext>
          </a:extLst>
        </xdr:cNvPr>
        <xdr:cNvGrpSpPr>
          <a:grpSpLocks/>
        </xdr:cNvGrpSpPr>
      </xdr:nvGrpSpPr>
      <xdr:grpSpPr bwMode="auto">
        <a:xfrm>
          <a:off x="9982200" y="2105025"/>
          <a:ext cx="276225" cy="4772025"/>
          <a:chOff x="2337025" y="1966233"/>
          <a:chExt cx="269421" cy="4692500"/>
        </a:xfrm>
      </xdr:grpSpPr>
      <xdr:grpSp>
        <xdr:nvGrpSpPr>
          <xdr:cNvPr id="213091" name="Group 208">
            <a:extLst>
              <a:ext uri="{FF2B5EF4-FFF2-40B4-BE49-F238E27FC236}">
                <a16:creationId xmlns:a16="http://schemas.microsoft.com/office/drawing/2014/main" id="{424BCA66-3EF7-4C96-9B51-F2F24F005EB3}"/>
              </a:ext>
            </a:extLst>
          </xdr:cNvPr>
          <xdr:cNvGrpSpPr>
            <a:grpSpLocks/>
          </xdr:cNvGrpSpPr>
        </xdr:nvGrpSpPr>
        <xdr:grpSpPr bwMode="auto">
          <a:xfrm>
            <a:off x="2337025" y="1966228"/>
            <a:ext cx="269421" cy="4692485"/>
            <a:chOff x="847727" y="1618965"/>
            <a:chExt cx="269422" cy="4774142"/>
          </a:xfrm>
        </xdr:grpSpPr>
        <xdr:sp macro="" textlink="">
          <xdr:nvSpPr>
            <xdr:cNvPr id="213093" name="Freeform 78">
              <a:extLst>
                <a:ext uri="{FF2B5EF4-FFF2-40B4-BE49-F238E27FC236}">
                  <a16:creationId xmlns:a16="http://schemas.microsoft.com/office/drawing/2014/main" id="{056E14D0-29D3-4FAE-8AF1-CCBD7529326D}"/>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94" name="Arc 84">
              <a:extLst>
                <a:ext uri="{FF2B5EF4-FFF2-40B4-BE49-F238E27FC236}">
                  <a16:creationId xmlns:a16="http://schemas.microsoft.com/office/drawing/2014/main" id="{EA45D0B6-CAF5-41DF-B6F2-4C0742F10F8C}"/>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95" name="Arc 86">
              <a:extLst>
                <a:ext uri="{FF2B5EF4-FFF2-40B4-BE49-F238E27FC236}">
                  <a16:creationId xmlns:a16="http://schemas.microsoft.com/office/drawing/2014/main" id="{EFE28B91-24D7-4E65-A032-9A5CC8A500F9}"/>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96" name="Line 75">
              <a:extLst>
                <a:ext uri="{FF2B5EF4-FFF2-40B4-BE49-F238E27FC236}">
                  <a16:creationId xmlns:a16="http://schemas.microsoft.com/office/drawing/2014/main" id="{C1C00E83-B97F-403F-8560-62E0382B66CA}"/>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97" name="Line 76">
              <a:extLst>
                <a:ext uri="{FF2B5EF4-FFF2-40B4-BE49-F238E27FC236}">
                  <a16:creationId xmlns:a16="http://schemas.microsoft.com/office/drawing/2014/main" id="{E051F840-3F4C-479C-B426-C607DC4C6CAB}"/>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98" name="Arc 85">
              <a:extLst>
                <a:ext uri="{FF2B5EF4-FFF2-40B4-BE49-F238E27FC236}">
                  <a16:creationId xmlns:a16="http://schemas.microsoft.com/office/drawing/2014/main" id="{B218722A-B113-4C69-83D0-11EFCB1E1ACD}"/>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99" name="Arc 87">
              <a:extLst>
                <a:ext uri="{FF2B5EF4-FFF2-40B4-BE49-F238E27FC236}">
                  <a16:creationId xmlns:a16="http://schemas.microsoft.com/office/drawing/2014/main" id="{FACF76BB-DFB7-4051-98AA-6CE4ECB6EAAC}"/>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100" name="Line 88">
              <a:extLst>
                <a:ext uri="{FF2B5EF4-FFF2-40B4-BE49-F238E27FC236}">
                  <a16:creationId xmlns:a16="http://schemas.microsoft.com/office/drawing/2014/main" id="{E4B65792-DE73-466C-AAFC-7EBDB6725956}"/>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73" name="Rectangle 72">
            <a:extLst>
              <a:ext uri="{FF2B5EF4-FFF2-40B4-BE49-F238E27FC236}">
                <a16:creationId xmlns:a16="http://schemas.microsoft.com/office/drawing/2014/main" id="{28A52192-CB79-4EBC-9869-A607BEF8BE54}"/>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78</xdr:col>
      <xdr:colOff>38100</xdr:colOff>
      <xdr:row>16</xdr:row>
      <xdr:rowOff>114300</xdr:rowOff>
    </xdr:from>
    <xdr:to>
      <xdr:col>80</xdr:col>
      <xdr:colOff>85725</xdr:colOff>
      <xdr:row>55</xdr:row>
      <xdr:rowOff>57150</xdr:rowOff>
    </xdr:to>
    <xdr:grpSp>
      <xdr:nvGrpSpPr>
        <xdr:cNvPr id="203634" name="Group 106">
          <a:extLst>
            <a:ext uri="{FF2B5EF4-FFF2-40B4-BE49-F238E27FC236}">
              <a16:creationId xmlns:a16="http://schemas.microsoft.com/office/drawing/2014/main" id="{C0A5DED9-8F0B-413F-BBEB-A9961826C869}"/>
            </a:ext>
          </a:extLst>
        </xdr:cNvPr>
        <xdr:cNvGrpSpPr>
          <a:grpSpLocks/>
        </xdr:cNvGrpSpPr>
      </xdr:nvGrpSpPr>
      <xdr:grpSpPr bwMode="auto">
        <a:xfrm>
          <a:off x="8953500" y="2095500"/>
          <a:ext cx="276225" cy="4772025"/>
          <a:chOff x="2337025" y="1966233"/>
          <a:chExt cx="269421" cy="4692500"/>
        </a:xfrm>
      </xdr:grpSpPr>
      <xdr:grpSp>
        <xdr:nvGrpSpPr>
          <xdr:cNvPr id="213081" name="Group 208">
            <a:extLst>
              <a:ext uri="{FF2B5EF4-FFF2-40B4-BE49-F238E27FC236}">
                <a16:creationId xmlns:a16="http://schemas.microsoft.com/office/drawing/2014/main" id="{926383DE-D1C0-4E68-AF4B-AA2C4DB88204}"/>
              </a:ext>
            </a:extLst>
          </xdr:cNvPr>
          <xdr:cNvGrpSpPr>
            <a:grpSpLocks/>
          </xdr:cNvGrpSpPr>
        </xdr:nvGrpSpPr>
        <xdr:grpSpPr bwMode="auto">
          <a:xfrm>
            <a:off x="2337025" y="1966228"/>
            <a:ext cx="269421" cy="4692485"/>
            <a:chOff x="847727" y="1618965"/>
            <a:chExt cx="269422" cy="4774142"/>
          </a:xfrm>
        </xdr:grpSpPr>
        <xdr:sp macro="" textlink="">
          <xdr:nvSpPr>
            <xdr:cNvPr id="213083" name="Freeform 78">
              <a:extLst>
                <a:ext uri="{FF2B5EF4-FFF2-40B4-BE49-F238E27FC236}">
                  <a16:creationId xmlns:a16="http://schemas.microsoft.com/office/drawing/2014/main" id="{EBEE8FE3-592B-43C5-AED0-831463734007}"/>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84" name="Arc 84">
              <a:extLst>
                <a:ext uri="{FF2B5EF4-FFF2-40B4-BE49-F238E27FC236}">
                  <a16:creationId xmlns:a16="http://schemas.microsoft.com/office/drawing/2014/main" id="{C19D78DB-2C33-4BBE-8890-DAC5B80CD39D}"/>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85" name="Arc 86">
              <a:extLst>
                <a:ext uri="{FF2B5EF4-FFF2-40B4-BE49-F238E27FC236}">
                  <a16:creationId xmlns:a16="http://schemas.microsoft.com/office/drawing/2014/main" id="{F01838DC-C51C-48C2-AE52-E9094D1D6515}"/>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86" name="Line 75">
              <a:extLst>
                <a:ext uri="{FF2B5EF4-FFF2-40B4-BE49-F238E27FC236}">
                  <a16:creationId xmlns:a16="http://schemas.microsoft.com/office/drawing/2014/main" id="{24774CC2-369C-4AE2-B4DE-E58F6BD23D76}"/>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87" name="Line 76">
              <a:extLst>
                <a:ext uri="{FF2B5EF4-FFF2-40B4-BE49-F238E27FC236}">
                  <a16:creationId xmlns:a16="http://schemas.microsoft.com/office/drawing/2014/main" id="{97C2EDD5-99B0-4FC5-BF1A-044CC312651C}"/>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88" name="Arc 85">
              <a:extLst>
                <a:ext uri="{FF2B5EF4-FFF2-40B4-BE49-F238E27FC236}">
                  <a16:creationId xmlns:a16="http://schemas.microsoft.com/office/drawing/2014/main" id="{9159160D-3110-43DA-A2E5-94D395FE7B9F}"/>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89" name="Arc 87">
              <a:extLst>
                <a:ext uri="{FF2B5EF4-FFF2-40B4-BE49-F238E27FC236}">
                  <a16:creationId xmlns:a16="http://schemas.microsoft.com/office/drawing/2014/main" id="{1F960306-8372-4257-B6D5-69883572EC7D}"/>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90" name="Line 88">
              <a:extLst>
                <a:ext uri="{FF2B5EF4-FFF2-40B4-BE49-F238E27FC236}">
                  <a16:creationId xmlns:a16="http://schemas.microsoft.com/office/drawing/2014/main" id="{E0A174B1-10FE-4C58-AD09-071A249F53EF}"/>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4" name="Rectangle 83">
            <a:extLst>
              <a:ext uri="{FF2B5EF4-FFF2-40B4-BE49-F238E27FC236}">
                <a16:creationId xmlns:a16="http://schemas.microsoft.com/office/drawing/2014/main" id="{6E2633AF-51CF-4329-99BA-D8EA74B64927}"/>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78</xdr:col>
      <xdr:colOff>47625</xdr:colOff>
      <xdr:row>21</xdr:row>
      <xdr:rowOff>9525</xdr:rowOff>
    </xdr:from>
    <xdr:to>
      <xdr:col>80</xdr:col>
      <xdr:colOff>71025</xdr:colOff>
      <xdr:row>23</xdr:row>
      <xdr:rowOff>31168</xdr:rowOff>
    </xdr:to>
    <xdr:sp macro="" textlink="">
      <xdr:nvSpPr>
        <xdr:cNvPr id="93" name="Oval 426">
          <a:extLst>
            <a:ext uri="{FF2B5EF4-FFF2-40B4-BE49-F238E27FC236}">
              <a16:creationId xmlns:a16="http://schemas.microsoft.com/office/drawing/2014/main" id="{CD6C9A55-44F0-4859-8259-8B5442D1BA64}"/>
            </a:ext>
          </a:extLst>
        </xdr:cNvPr>
        <xdr:cNvSpPr>
          <a:spLocks noChangeArrowheads="1"/>
        </xdr:cNvSpPr>
      </xdr:nvSpPr>
      <xdr:spPr bwMode="auto">
        <a:xfrm>
          <a:off x="8963025" y="2609850"/>
          <a:ext cx="252000" cy="2520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clientData/>
  </xdr:twoCellAnchor>
  <xdr:twoCellAnchor>
    <xdr:from>
      <xdr:col>87</xdr:col>
      <xdr:colOff>57150</xdr:colOff>
      <xdr:row>21</xdr:row>
      <xdr:rowOff>9525</xdr:rowOff>
    </xdr:from>
    <xdr:to>
      <xdr:col>99</xdr:col>
      <xdr:colOff>0</xdr:colOff>
      <xdr:row>27</xdr:row>
      <xdr:rowOff>19050</xdr:rowOff>
    </xdr:to>
    <xdr:grpSp>
      <xdr:nvGrpSpPr>
        <xdr:cNvPr id="203636" name="Group 460">
          <a:extLst>
            <a:ext uri="{FF2B5EF4-FFF2-40B4-BE49-F238E27FC236}">
              <a16:creationId xmlns:a16="http://schemas.microsoft.com/office/drawing/2014/main" id="{1BEBD1CA-05D1-4341-B788-B9999E43A192}"/>
            </a:ext>
          </a:extLst>
        </xdr:cNvPr>
        <xdr:cNvGrpSpPr>
          <a:grpSpLocks/>
        </xdr:cNvGrpSpPr>
      </xdr:nvGrpSpPr>
      <xdr:grpSpPr bwMode="auto">
        <a:xfrm>
          <a:off x="10001250" y="2609850"/>
          <a:ext cx="1314450" cy="752475"/>
          <a:chOff x="2543190" y="10829925"/>
          <a:chExt cx="1314445" cy="752476"/>
        </a:xfrm>
      </xdr:grpSpPr>
      <xdr:grpSp>
        <xdr:nvGrpSpPr>
          <xdr:cNvPr id="213075" name="Group 434">
            <a:extLst>
              <a:ext uri="{FF2B5EF4-FFF2-40B4-BE49-F238E27FC236}">
                <a16:creationId xmlns:a16="http://schemas.microsoft.com/office/drawing/2014/main" id="{CEA86C5D-DC2A-4C7A-B5B7-558EBF14F445}"/>
              </a:ext>
            </a:extLst>
          </xdr:cNvPr>
          <xdr:cNvGrpSpPr>
            <a:grpSpLocks/>
          </xdr:cNvGrpSpPr>
        </xdr:nvGrpSpPr>
        <xdr:grpSpPr bwMode="auto">
          <a:xfrm>
            <a:off x="2543190" y="10829925"/>
            <a:ext cx="1314445" cy="752476"/>
            <a:chOff x="7705733" y="2466975"/>
            <a:chExt cx="1314445" cy="752476"/>
          </a:xfrm>
        </xdr:grpSpPr>
        <xdr:grpSp>
          <xdr:nvGrpSpPr>
            <xdr:cNvPr id="213077" name="Group 201">
              <a:extLst>
                <a:ext uri="{FF2B5EF4-FFF2-40B4-BE49-F238E27FC236}">
                  <a16:creationId xmlns:a16="http://schemas.microsoft.com/office/drawing/2014/main" id="{3244F437-2143-424A-9918-8963A67EB1AC}"/>
                </a:ext>
              </a:extLst>
            </xdr:cNvPr>
            <xdr:cNvGrpSpPr>
              <a:grpSpLocks/>
            </xdr:cNvGrpSpPr>
          </xdr:nvGrpSpPr>
          <xdr:grpSpPr bwMode="auto">
            <a:xfrm>
              <a:off x="7705733" y="2466975"/>
              <a:ext cx="1314445" cy="704852"/>
              <a:chOff x="5823390" y="5581650"/>
              <a:chExt cx="1318340" cy="704852"/>
            </a:xfrm>
          </xdr:grpSpPr>
          <xdr:sp macro="" textlink="">
            <xdr:nvSpPr>
              <xdr:cNvPr id="99" name="TextBox 98">
                <a:extLst>
                  <a:ext uri="{FF2B5EF4-FFF2-40B4-BE49-F238E27FC236}">
                    <a16:creationId xmlns:a16="http://schemas.microsoft.com/office/drawing/2014/main" id="{77EDC2DB-9119-4623-BA9A-7CB98B18FD89}"/>
                  </a:ext>
                </a:extLst>
              </xdr:cNvPr>
              <xdr:cNvSpPr txBox="1"/>
            </xdr:nvSpPr>
            <xdr:spPr bwMode="auto">
              <a:xfrm>
                <a:off x="6329709" y="5829300"/>
                <a:ext cx="812021" cy="457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Débitmètre cumulatif</a:t>
                </a:r>
              </a:p>
              <a:p>
                <a:endParaRPr lang="en-US" sz="800" baseline="0">
                  <a:latin typeface="Arial" pitchFamily="34" charset="0"/>
                </a:endParaRPr>
              </a:p>
            </xdr:txBody>
          </xdr:sp>
          <xdr:sp macro="" textlink="">
            <xdr:nvSpPr>
              <xdr:cNvPr id="100" name="Oval 426">
                <a:extLst>
                  <a:ext uri="{FF2B5EF4-FFF2-40B4-BE49-F238E27FC236}">
                    <a16:creationId xmlns:a16="http://schemas.microsoft.com/office/drawing/2014/main" id="{77F9D64B-32D7-4D31-BE35-F92D52B56E65}"/>
                  </a:ext>
                </a:extLst>
              </xdr:cNvPr>
              <xdr:cNvSpPr>
                <a:spLocks noChangeArrowheads="1"/>
              </xdr:cNvSpPr>
            </xdr:nvSpPr>
            <xdr:spPr bwMode="auto">
              <a:xfrm>
                <a:off x="5823390" y="5581650"/>
                <a:ext cx="248383" cy="2476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grpSp>
        <xdr:cxnSp macro="">
          <xdr:nvCxnSpPr>
            <xdr:cNvPr id="98" name="Straight Connector 97">
              <a:extLst>
                <a:ext uri="{FF2B5EF4-FFF2-40B4-BE49-F238E27FC236}">
                  <a16:creationId xmlns:a16="http://schemas.microsoft.com/office/drawing/2014/main" id="{2CA32687-FAE0-4889-849B-78BC8653BC98}"/>
                </a:ext>
              </a:extLst>
            </xdr:cNvPr>
            <xdr:cNvCxnSpPr/>
          </xdr:nvCxnSpPr>
          <xdr:spPr>
            <a:xfrm rot="16200000" flipH="1">
              <a:off x="7781931" y="2828926"/>
              <a:ext cx="523876" cy="257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6" name="Straight Connector 95">
            <a:extLst>
              <a:ext uri="{FF2B5EF4-FFF2-40B4-BE49-F238E27FC236}">
                <a16:creationId xmlns:a16="http://schemas.microsoft.com/office/drawing/2014/main" id="{51E4359C-6982-4F59-8A62-F856B1AB94D0}"/>
              </a:ext>
            </a:extLst>
          </xdr:cNvPr>
          <xdr:cNvCxnSpPr/>
        </xdr:nvCxnSpPr>
        <xdr:spPr>
          <a:xfrm flipV="1">
            <a:off x="3009913" y="11572876"/>
            <a:ext cx="761997"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28575</xdr:colOff>
      <xdr:row>17</xdr:row>
      <xdr:rowOff>0</xdr:rowOff>
    </xdr:from>
    <xdr:to>
      <xdr:col>22</xdr:col>
      <xdr:colOff>76200</xdr:colOff>
      <xdr:row>55</xdr:row>
      <xdr:rowOff>66675</xdr:rowOff>
    </xdr:to>
    <xdr:grpSp>
      <xdr:nvGrpSpPr>
        <xdr:cNvPr id="203638" name="Group 106">
          <a:extLst>
            <a:ext uri="{FF2B5EF4-FFF2-40B4-BE49-F238E27FC236}">
              <a16:creationId xmlns:a16="http://schemas.microsoft.com/office/drawing/2014/main" id="{3DD587C1-62A3-4AAA-B846-1A64B9382ED2}"/>
            </a:ext>
          </a:extLst>
        </xdr:cNvPr>
        <xdr:cNvGrpSpPr>
          <a:grpSpLocks/>
        </xdr:cNvGrpSpPr>
      </xdr:nvGrpSpPr>
      <xdr:grpSpPr bwMode="auto">
        <a:xfrm>
          <a:off x="2314575" y="2105025"/>
          <a:ext cx="276225" cy="4772025"/>
          <a:chOff x="2337025" y="1966233"/>
          <a:chExt cx="269421" cy="4692500"/>
        </a:xfrm>
      </xdr:grpSpPr>
      <xdr:grpSp>
        <xdr:nvGrpSpPr>
          <xdr:cNvPr id="213055" name="Group 208">
            <a:extLst>
              <a:ext uri="{FF2B5EF4-FFF2-40B4-BE49-F238E27FC236}">
                <a16:creationId xmlns:a16="http://schemas.microsoft.com/office/drawing/2014/main" id="{ADD3340C-5DC0-42E2-9918-1F8DEF887864}"/>
              </a:ext>
            </a:extLst>
          </xdr:cNvPr>
          <xdr:cNvGrpSpPr>
            <a:grpSpLocks/>
          </xdr:cNvGrpSpPr>
        </xdr:nvGrpSpPr>
        <xdr:grpSpPr bwMode="auto">
          <a:xfrm>
            <a:off x="2337025" y="1966228"/>
            <a:ext cx="269421" cy="4692485"/>
            <a:chOff x="847727" y="1618965"/>
            <a:chExt cx="269422" cy="4774142"/>
          </a:xfrm>
        </xdr:grpSpPr>
        <xdr:sp macro="" textlink="">
          <xdr:nvSpPr>
            <xdr:cNvPr id="213057" name="Freeform 78">
              <a:extLst>
                <a:ext uri="{FF2B5EF4-FFF2-40B4-BE49-F238E27FC236}">
                  <a16:creationId xmlns:a16="http://schemas.microsoft.com/office/drawing/2014/main" id="{6B82787F-CCAE-4AE7-87E6-1361D02F5E0E}"/>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58" name="Arc 84">
              <a:extLst>
                <a:ext uri="{FF2B5EF4-FFF2-40B4-BE49-F238E27FC236}">
                  <a16:creationId xmlns:a16="http://schemas.microsoft.com/office/drawing/2014/main" id="{DAD0355E-63D2-4FA2-B0AF-E123730D92B5}"/>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59" name="Arc 86">
              <a:extLst>
                <a:ext uri="{FF2B5EF4-FFF2-40B4-BE49-F238E27FC236}">
                  <a16:creationId xmlns:a16="http://schemas.microsoft.com/office/drawing/2014/main" id="{CA91DF03-0C10-46EA-AA3D-000ED7D45AE4}"/>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60" name="Line 75">
              <a:extLst>
                <a:ext uri="{FF2B5EF4-FFF2-40B4-BE49-F238E27FC236}">
                  <a16:creationId xmlns:a16="http://schemas.microsoft.com/office/drawing/2014/main" id="{AC085876-DF46-49F1-8D45-CF0E913A2CA4}"/>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61" name="Line 76">
              <a:extLst>
                <a:ext uri="{FF2B5EF4-FFF2-40B4-BE49-F238E27FC236}">
                  <a16:creationId xmlns:a16="http://schemas.microsoft.com/office/drawing/2014/main" id="{E682BB2B-54B4-4239-9322-F7E3B20A6D85}"/>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62" name="Arc 85">
              <a:extLst>
                <a:ext uri="{FF2B5EF4-FFF2-40B4-BE49-F238E27FC236}">
                  <a16:creationId xmlns:a16="http://schemas.microsoft.com/office/drawing/2014/main" id="{76D9D067-AE74-4D58-8561-D614BF9DBEDB}"/>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63" name="Arc 87">
              <a:extLst>
                <a:ext uri="{FF2B5EF4-FFF2-40B4-BE49-F238E27FC236}">
                  <a16:creationId xmlns:a16="http://schemas.microsoft.com/office/drawing/2014/main" id="{9E500547-EBF3-4BFE-B56B-97214BE5E623}"/>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64" name="Line 88">
              <a:extLst>
                <a:ext uri="{FF2B5EF4-FFF2-40B4-BE49-F238E27FC236}">
                  <a16:creationId xmlns:a16="http://schemas.microsoft.com/office/drawing/2014/main" id="{D89026A9-1BAA-4CFA-B3D5-956C3C17DB28}"/>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14" name="Rectangle 113">
            <a:extLst>
              <a:ext uri="{FF2B5EF4-FFF2-40B4-BE49-F238E27FC236}">
                <a16:creationId xmlns:a16="http://schemas.microsoft.com/office/drawing/2014/main" id="{E467F151-74BF-4027-A2E3-C113476DC888}"/>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6</xdr:col>
      <xdr:colOff>0</xdr:colOff>
      <xdr:row>27</xdr:row>
      <xdr:rowOff>38100</xdr:rowOff>
    </xdr:from>
    <xdr:to>
      <xdr:col>8</xdr:col>
      <xdr:colOff>95250</xdr:colOff>
      <xdr:row>28</xdr:row>
      <xdr:rowOff>0</xdr:rowOff>
    </xdr:to>
    <xdr:sp macro="" textlink="">
      <xdr:nvSpPr>
        <xdr:cNvPr id="203639" name="Rectangle 89">
          <a:extLst>
            <a:ext uri="{FF2B5EF4-FFF2-40B4-BE49-F238E27FC236}">
              <a16:creationId xmlns:a16="http://schemas.microsoft.com/office/drawing/2014/main" id="{8D36E378-3378-4170-8EF0-A20A62D2724E}"/>
            </a:ext>
          </a:extLst>
        </xdr:cNvPr>
        <xdr:cNvSpPr>
          <a:spLocks noChangeArrowheads="1"/>
        </xdr:cNvSpPr>
      </xdr:nvSpPr>
      <xdr:spPr bwMode="auto">
        <a:xfrm>
          <a:off x="685800" y="3381375"/>
          <a:ext cx="323850" cy="85725"/>
        </a:xfrm>
        <a:prstGeom prst="rect">
          <a:avLst/>
        </a:prstGeom>
        <a:solidFill>
          <a:srgbClr val="FFFFFF"/>
        </a:solidFill>
        <a:ln w="9525">
          <a:solidFill>
            <a:srgbClr val="000000"/>
          </a:solidFill>
          <a:miter lim="800000"/>
          <a:headEnd/>
          <a:tailEnd/>
        </a:ln>
      </xdr:spPr>
    </xdr:sp>
    <xdr:clientData/>
  </xdr:twoCellAnchor>
  <xdr:twoCellAnchor>
    <xdr:from>
      <xdr:col>29</xdr:col>
      <xdr:colOff>38100</xdr:colOff>
      <xdr:row>17</xdr:row>
      <xdr:rowOff>0</xdr:rowOff>
    </xdr:from>
    <xdr:to>
      <xdr:col>31</xdr:col>
      <xdr:colOff>85725</xdr:colOff>
      <xdr:row>55</xdr:row>
      <xdr:rowOff>66675</xdr:rowOff>
    </xdr:to>
    <xdr:grpSp>
      <xdr:nvGrpSpPr>
        <xdr:cNvPr id="203640" name="Group 106">
          <a:extLst>
            <a:ext uri="{FF2B5EF4-FFF2-40B4-BE49-F238E27FC236}">
              <a16:creationId xmlns:a16="http://schemas.microsoft.com/office/drawing/2014/main" id="{807F5AD0-073B-47B9-90E3-508FE255A01F}"/>
            </a:ext>
          </a:extLst>
        </xdr:cNvPr>
        <xdr:cNvGrpSpPr>
          <a:grpSpLocks/>
        </xdr:cNvGrpSpPr>
      </xdr:nvGrpSpPr>
      <xdr:grpSpPr bwMode="auto">
        <a:xfrm>
          <a:off x="3352800" y="2105025"/>
          <a:ext cx="276225" cy="4772025"/>
          <a:chOff x="2337025" y="1966233"/>
          <a:chExt cx="269421" cy="4692500"/>
        </a:xfrm>
      </xdr:grpSpPr>
      <xdr:grpSp>
        <xdr:nvGrpSpPr>
          <xdr:cNvPr id="213045" name="Group 208">
            <a:extLst>
              <a:ext uri="{FF2B5EF4-FFF2-40B4-BE49-F238E27FC236}">
                <a16:creationId xmlns:a16="http://schemas.microsoft.com/office/drawing/2014/main" id="{4C0C2814-5D79-4C2A-BDD1-4557BDCDF992}"/>
              </a:ext>
            </a:extLst>
          </xdr:cNvPr>
          <xdr:cNvGrpSpPr>
            <a:grpSpLocks/>
          </xdr:cNvGrpSpPr>
        </xdr:nvGrpSpPr>
        <xdr:grpSpPr bwMode="auto">
          <a:xfrm>
            <a:off x="2337025" y="1966228"/>
            <a:ext cx="269421" cy="4692485"/>
            <a:chOff x="847727" y="1618965"/>
            <a:chExt cx="269422" cy="4774142"/>
          </a:xfrm>
        </xdr:grpSpPr>
        <xdr:sp macro="" textlink="">
          <xdr:nvSpPr>
            <xdr:cNvPr id="213047" name="Freeform 78">
              <a:extLst>
                <a:ext uri="{FF2B5EF4-FFF2-40B4-BE49-F238E27FC236}">
                  <a16:creationId xmlns:a16="http://schemas.microsoft.com/office/drawing/2014/main" id="{37AEBA20-F76C-41EB-A88D-E0B864DBC5F1}"/>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48" name="Arc 84">
              <a:extLst>
                <a:ext uri="{FF2B5EF4-FFF2-40B4-BE49-F238E27FC236}">
                  <a16:creationId xmlns:a16="http://schemas.microsoft.com/office/drawing/2014/main" id="{216E7644-6706-4E12-B821-89704EBC7DFE}"/>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49" name="Arc 86">
              <a:extLst>
                <a:ext uri="{FF2B5EF4-FFF2-40B4-BE49-F238E27FC236}">
                  <a16:creationId xmlns:a16="http://schemas.microsoft.com/office/drawing/2014/main" id="{0F1DEC37-FC0A-4B68-9214-8B97C7DB9183}"/>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50" name="Line 75">
              <a:extLst>
                <a:ext uri="{FF2B5EF4-FFF2-40B4-BE49-F238E27FC236}">
                  <a16:creationId xmlns:a16="http://schemas.microsoft.com/office/drawing/2014/main" id="{A440BC29-339D-42F7-8504-C69777FCA676}"/>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51" name="Line 76">
              <a:extLst>
                <a:ext uri="{FF2B5EF4-FFF2-40B4-BE49-F238E27FC236}">
                  <a16:creationId xmlns:a16="http://schemas.microsoft.com/office/drawing/2014/main" id="{6CD70A5B-3169-4E40-98F6-63A79A518C72}"/>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52" name="Arc 85">
              <a:extLst>
                <a:ext uri="{FF2B5EF4-FFF2-40B4-BE49-F238E27FC236}">
                  <a16:creationId xmlns:a16="http://schemas.microsoft.com/office/drawing/2014/main" id="{88FB3732-BDEA-44DE-A96E-3A7C339E0ECC}"/>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53" name="Arc 87">
              <a:extLst>
                <a:ext uri="{FF2B5EF4-FFF2-40B4-BE49-F238E27FC236}">
                  <a16:creationId xmlns:a16="http://schemas.microsoft.com/office/drawing/2014/main" id="{A1ED6443-7ECC-4BBC-A050-EB1BDDE84683}"/>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054" name="Line 88">
              <a:extLst>
                <a:ext uri="{FF2B5EF4-FFF2-40B4-BE49-F238E27FC236}">
                  <a16:creationId xmlns:a16="http://schemas.microsoft.com/office/drawing/2014/main" id="{6A615164-A325-4278-AF95-28BABA7ECB2D}"/>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26" name="Rectangle 125">
            <a:extLst>
              <a:ext uri="{FF2B5EF4-FFF2-40B4-BE49-F238E27FC236}">
                <a16:creationId xmlns:a16="http://schemas.microsoft.com/office/drawing/2014/main" id="{7A85C88C-3C1A-4631-BCE1-4AB40B648B88}"/>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13</xdr:col>
      <xdr:colOff>9525</xdr:colOff>
      <xdr:row>27</xdr:row>
      <xdr:rowOff>38100</xdr:rowOff>
    </xdr:from>
    <xdr:to>
      <xdr:col>15</xdr:col>
      <xdr:colOff>104775</xdr:colOff>
      <xdr:row>28</xdr:row>
      <xdr:rowOff>0</xdr:rowOff>
    </xdr:to>
    <xdr:sp macro="" textlink="">
      <xdr:nvSpPr>
        <xdr:cNvPr id="203641" name="Rectangle 89">
          <a:extLst>
            <a:ext uri="{FF2B5EF4-FFF2-40B4-BE49-F238E27FC236}">
              <a16:creationId xmlns:a16="http://schemas.microsoft.com/office/drawing/2014/main" id="{C9550E53-CC0B-4CD9-B477-F65FE2630E19}"/>
            </a:ext>
          </a:extLst>
        </xdr:cNvPr>
        <xdr:cNvSpPr>
          <a:spLocks noChangeArrowheads="1"/>
        </xdr:cNvSpPr>
      </xdr:nvSpPr>
      <xdr:spPr bwMode="auto">
        <a:xfrm>
          <a:off x="1495425" y="3381375"/>
          <a:ext cx="323850" cy="85725"/>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27</xdr:row>
      <xdr:rowOff>28575</xdr:rowOff>
    </xdr:from>
    <xdr:to>
      <xdr:col>22</xdr:col>
      <xdr:colOff>95250</xdr:colOff>
      <xdr:row>27</xdr:row>
      <xdr:rowOff>114300</xdr:rowOff>
    </xdr:to>
    <xdr:sp macro="" textlink="">
      <xdr:nvSpPr>
        <xdr:cNvPr id="203642" name="Rectangle 89">
          <a:extLst>
            <a:ext uri="{FF2B5EF4-FFF2-40B4-BE49-F238E27FC236}">
              <a16:creationId xmlns:a16="http://schemas.microsoft.com/office/drawing/2014/main" id="{440EE359-F377-43E7-A97C-EC8EC3C05ED6}"/>
            </a:ext>
          </a:extLst>
        </xdr:cNvPr>
        <xdr:cNvSpPr>
          <a:spLocks noChangeArrowheads="1"/>
        </xdr:cNvSpPr>
      </xdr:nvSpPr>
      <xdr:spPr bwMode="auto">
        <a:xfrm>
          <a:off x="2286000" y="3371850"/>
          <a:ext cx="323850" cy="85725"/>
        </a:xfrm>
        <a:prstGeom prst="rect">
          <a:avLst/>
        </a:prstGeom>
        <a:solidFill>
          <a:srgbClr val="FFFFFF"/>
        </a:solidFill>
        <a:ln w="9525">
          <a:solidFill>
            <a:srgbClr val="000000"/>
          </a:solidFill>
          <a:miter lim="800000"/>
          <a:headEnd/>
          <a:tailEnd/>
        </a:ln>
      </xdr:spPr>
    </xdr:sp>
    <xdr:clientData/>
  </xdr:twoCellAnchor>
  <xdr:twoCellAnchor>
    <xdr:from>
      <xdr:col>14</xdr:col>
      <xdr:colOff>9525</xdr:colOff>
      <xdr:row>44</xdr:row>
      <xdr:rowOff>0</xdr:rowOff>
    </xdr:from>
    <xdr:to>
      <xdr:col>15</xdr:col>
      <xdr:colOff>9525</xdr:colOff>
      <xdr:row>49</xdr:row>
      <xdr:rowOff>85725</xdr:rowOff>
    </xdr:to>
    <xdr:sp macro="" textlink="">
      <xdr:nvSpPr>
        <xdr:cNvPr id="203643" name="Rectangle 77" descr="Wide upward diagonal">
          <a:extLst>
            <a:ext uri="{FF2B5EF4-FFF2-40B4-BE49-F238E27FC236}">
              <a16:creationId xmlns:a16="http://schemas.microsoft.com/office/drawing/2014/main" id="{0F93EE80-48DA-48AC-9E15-F56CBC1C7FD8}"/>
            </a:ext>
          </a:extLst>
        </xdr:cNvPr>
        <xdr:cNvSpPr>
          <a:spLocks noChangeArrowheads="1"/>
        </xdr:cNvSpPr>
      </xdr:nvSpPr>
      <xdr:spPr bwMode="auto">
        <a:xfrm>
          <a:off x="1609725" y="5448300"/>
          <a:ext cx="114300" cy="704850"/>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20</xdr:col>
      <xdr:colOff>104775</xdr:colOff>
      <xdr:row>44</xdr:row>
      <xdr:rowOff>0</xdr:rowOff>
    </xdr:from>
    <xdr:to>
      <xdr:col>21</xdr:col>
      <xdr:colOff>104775</xdr:colOff>
      <xdr:row>49</xdr:row>
      <xdr:rowOff>85725</xdr:rowOff>
    </xdr:to>
    <xdr:sp macro="" textlink="">
      <xdr:nvSpPr>
        <xdr:cNvPr id="203644" name="Rectangle 77" descr="Wide upward diagonal">
          <a:extLst>
            <a:ext uri="{FF2B5EF4-FFF2-40B4-BE49-F238E27FC236}">
              <a16:creationId xmlns:a16="http://schemas.microsoft.com/office/drawing/2014/main" id="{66473DE4-A86E-4C47-8E45-55AD745DB3FB}"/>
            </a:ext>
          </a:extLst>
        </xdr:cNvPr>
        <xdr:cNvSpPr>
          <a:spLocks noChangeArrowheads="1"/>
        </xdr:cNvSpPr>
      </xdr:nvSpPr>
      <xdr:spPr bwMode="auto">
        <a:xfrm>
          <a:off x="2390775" y="5448300"/>
          <a:ext cx="114300" cy="704850"/>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67</xdr:col>
      <xdr:colOff>57150</xdr:colOff>
      <xdr:row>11</xdr:row>
      <xdr:rowOff>95250</xdr:rowOff>
    </xdr:from>
    <xdr:to>
      <xdr:col>67</xdr:col>
      <xdr:colOff>66675</xdr:colOff>
      <xdr:row>13</xdr:row>
      <xdr:rowOff>114300</xdr:rowOff>
    </xdr:to>
    <xdr:sp macro="" textlink="">
      <xdr:nvSpPr>
        <xdr:cNvPr id="203645" name="Line 23">
          <a:extLst>
            <a:ext uri="{FF2B5EF4-FFF2-40B4-BE49-F238E27FC236}">
              <a16:creationId xmlns:a16="http://schemas.microsoft.com/office/drawing/2014/main" id="{F6B7968C-BCBE-4078-9E90-556741DD065E}"/>
            </a:ext>
          </a:extLst>
        </xdr:cNvPr>
        <xdr:cNvSpPr>
          <a:spLocks noChangeShapeType="1"/>
        </xdr:cNvSpPr>
      </xdr:nvSpPr>
      <xdr:spPr bwMode="auto">
        <a:xfrm flipH="1" flipV="1">
          <a:off x="7715250" y="1457325"/>
          <a:ext cx="9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66675</xdr:colOff>
      <xdr:row>10</xdr:row>
      <xdr:rowOff>1</xdr:rowOff>
    </xdr:from>
    <xdr:to>
      <xdr:col>68</xdr:col>
      <xdr:colOff>38100</xdr:colOff>
      <xdr:row>11</xdr:row>
      <xdr:rowOff>102977</xdr:rowOff>
    </xdr:to>
    <xdr:sp macro="" textlink="">
      <xdr:nvSpPr>
        <xdr:cNvPr id="140" name="Oval 1">
          <a:extLst>
            <a:ext uri="{FF2B5EF4-FFF2-40B4-BE49-F238E27FC236}">
              <a16:creationId xmlns:a16="http://schemas.microsoft.com/office/drawing/2014/main" id="{5F86C726-3358-4DC8-98D5-884BB318AFEA}"/>
            </a:ext>
          </a:extLst>
        </xdr:cNvPr>
        <xdr:cNvSpPr>
          <a:spLocks noChangeArrowheads="1"/>
        </xdr:cNvSpPr>
      </xdr:nvSpPr>
      <xdr:spPr bwMode="auto">
        <a:xfrm>
          <a:off x="7610475" y="1238251"/>
          <a:ext cx="200025" cy="2095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I</a:t>
          </a:r>
        </a:p>
      </xdr:txBody>
    </xdr:sp>
    <xdr:clientData/>
  </xdr:twoCellAnchor>
  <xdr:twoCellAnchor>
    <xdr:from>
      <xdr:col>77</xdr:col>
      <xdr:colOff>76200</xdr:colOff>
      <xdr:row>13</xdr:row>
      <xdr:rowOff>9525</xdr:rowOff>
    </xdr:from>
    <xdr:to>
      <xdr:col>79</xdr:col>
      <xdr:colOff>57150</xdr:colOff>
      <xdr:row>15</xdr:row>
      <xdr:rowOff>114300</xdr:rowOff>
    </xdr:to>
    <xdr:sp macro="" textlink="">
      <xdr:nvSpPr>
        <xdr:cNvPr id="203647" name="Line 23">
          <a:extLst>
            <a:ext uri="{FF2B5EF4-FFF2-40B4-BE49-F238E27FC236}">
              <a16:creationId xmlns:a16="http://schemas.microsoft.com/office/drawing/2014/main" id="{F94DD51B-5374-4A36-8B9E-A668A682477A}"/>
            </a:ext>
          </a:extLst>
        </xdr:cNvPr>
        <xdr:cNvSpPr>
          <a:spLocks noChangeShapeType="1"/>
        </xdr:cNvSpPr>
      </xdr:nvSpPr>
      <xdr:spPr bwMode="auto">
        <a:xfrm flipV="1">
          <a:off x="8877300" y="1619250"/>
          <a:ext cx="20955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26670</xdr:colOff>
      <xdr:row>11</xdr:row>
      <xdr:rowOff>74295</xdr:rowOff>
    </xdr:from>
    <xdr:to>
      <xdr:col>80</xdr:col>
      <xdr:colOff>104799</xdr:colOff>
      <xdr:row>13</xdr:row>
      <xdr:rowOff>9859</xdr:rowOff>
    </xdr:to>
    <xdr:sp macro="" textlink="">
      <xdr:nvSpPr>
        <xdr:cNvPr id="142" name="Oval 1">
          <a:extLst>
            <a:ext uri="{FF2B5EF4-FFF2-40B4-BE49-F238E27FC236}">
              <a16:creationId xmlns:a16="http://schemas.microsoft.com/office/drawing/2014/main" id="{6AF66B7F-2FFC-4627-A298-BA870DEB6B2C}"/>
            </a:ext>
          </a:extLst>
        </xdr:cNvPr>
        <xdr:cNvSpPr>
          <a:spLocks noChangeArrowheads="1"/>
        </xdr:cNvSpPr>
      </xdr:nvSpPr>
      <xdr:spPr bwMode="auto">
        <a:xfrm>
          <a:off x="9048750" y="1428750"/>
          <a:ext cx="200025" cy="2095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G</a:t>
          </a: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93</xdr:col>
      <xdr:colOff>66675</xdr:colOff>
      <xdr:row>50</xdr:row>
      <xdr:rowOff>102870</xdr:rowOff>
    </xdr:from>
    <xdr:to>
      <xdr:col>95</xdr:col>
      <xdr:colOff>66675</xdr:colOff>
      <xdr:row>52</xdr:row>
      <xdr:rowOff>78478</xdr:rowOff>
    </xdr:to>
    <xdr:sp macro="" textlink="">
      <xdr:nvSpPr>
        <xdr:cNvPr id="143" name="Oval 18">
          <a:extLst>
            <a:ext uri="{FF2B5EF4-FFF2-40B4-BE49-F238E27FC236}">
              <a16:creationId xmlns:a16="http://schemas.microsoft.com/office/drawing/2014/main" id="{C5292C3F-2489-4D26-A169-10A7A2F09851}"/>
            </a:ext>
          </a:extLst>
        </xdr:cNvPr>
        <xdr:cNvSpPr>
          <a:spLocks noChangeArrowheads="1"/>
        </xdr:cNvSpPr>
      </xdr:nvSpPr>
      <xdr:spPr bwMode="auto">
        <a:xfrm>
          <a:off x="10696575" y="6286500"/>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F</a:t>
          </a:r>
        </a:p>
      </xdr:txBody>
    </xdr:sp>
    <xdr:clientData/>
  </xdr:twoCellAnchor>
  <xdr:twoCellAnchor>
    <xdr:from>
      <xdr:col>88</xdr:col>
      <xdr:colOff>114300</xdr:colOff>
      <xdr:row>47</xdr:row>
      <xdr:rowOff>104775</xdr:rowOff>
    </xdr:from>
    <xdr:to>
      <xdr:col>93</xdr:col>
      <xdr:colOff>66675</xdr:colOff>
      <xdr:row>51</xdr:row>
      <xdr:rowOff>28575</xdr:rowOff>
    </xdr:to>
    <xdr:sp macro="" textlink="">
      <xdr:nvSpPr>
        <xdr:cNvPr id="203650" name="Line 23">
          <a:extLst>
            <a:ext uri="{FF2B5EF4-FFF2-40B4-BE49-F238E27FC236}">
              <a16:creationId xmlns:a16="http://schemas.microsoft.com/office/drawing/2014/main" id="{1DA98E0A-CB0C-4146-8FB8-69CA058EF69D}"/>
            </a:ext>
          </a:extLst>
        </xdr:cNvPr>
        <xdr:cNvSpPr>
          <a:spLocks noChangeShapeType="1"/>
        </xdr:cNvSpPr>
      </xdr:nvSpPr>
      <xdr:spPr bwMode="auto">
        <a:xfrm>
          <a:off x="10172700" y="5924550"/>
          <a:ext cx="5238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14</xdr:row>
      <xdr:rowOff>114300</xdr:rowOff>
    </xdr:from>
    <xdr:to>
      <xdr:col>83</xdr:col>
      <xdr:colOff>76200</xdr:colOff>
      <xdr:row>18</xdr:row>
      <xdr:rowOff>57150</xdr:rowOff>
    </xdr:to>
    <xdr:sp macro="" textlink="">
      <xdr:nvSpPr>
        <xdr:cNvPr id="203651" name="Freeform 15">
          <a:extLst>
            <a:ext uri="{FF2B5EF4-FFF2-40B4-BE49-F238E27FC236}">
              <a16:creationId xmlns:a16="http://schemas.microsoft.com/office/drawing/2014/main" id="{22FFA0EA-7346-4E84-8FE3-3F5C6F4C0F8C}"/>
            </a:ext>
          </a:extLst>
        </xdr:cNvPr>
        <xdr:cNvSpPr>
          <a:spLocks/>
        </xdr:cNvSpPr>
      </xdr:nvSpPr>
      <xdr:spPr bwMode="auto">
        <a:xfrm>
          <a:off x="9486900" y="1847850"/>
          <a:ext cx="76200" cy="438150"/>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85725</xdr:colOff>
      <xdr:row>15</xdr:row>
      <xdr:rowOff>114300</xdr:rowOff>
    </xdr:from>
    <xdr:to>
      <xdr:col>83</xdr:col>
      <xdr:colOff>0</xdr:colOff>
      <xdr:row>15</xdr:row>
      <xdr:rowOff>114300</xdr:rowOff>
    </xdr:to>
    <xdr:sp macro="" textlink="">
      <xdr:nvSpPr>
        <xdr:cNvPr id="203652" name="Line 23">
          <a:extLst>
            <a:ext uri="{FF2B5EF4-FFF2-40B4-BE49-F238E27FC236}">
              <a16:creationId xmlns:a16="http://schemas.microsoft.com/office/drawing/2014/main" id="{69437122-32AA-45DC-839B-FA0852F1D5B8}"/>
            </a:ext>
          </a:extLst>
        </xdr:cNvPr>
        <xdr:cNvSpPr>
          <a:spLocks noChangeShapeType="1"/>
        </xdr:cNvSpPr>
      </xdr:nvSpPr>
      <xdr:spPr bwMode="auto">
        <a:xfrm>
          <a:off x="7858125" y="1971675"/>
          <a:ext cx="1628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20</xdr:row>
      <xdr:rowOff>0</xdr:rowOff>
    </xdr:from>
    <xdr:to>
      <xdr:col>16</xdr:col>
      <xdr:colOff>9525</xdr:colOff>
      <xdr:row>21</xdr:row>
      <xdr:rowOff>85725</xdr:rowOff>
    </xdr:to>
    <xdr:grpSp>
      <xdr:nvGrpSpPr>
        <xdr:cNvPr id="332" name="Group 331">
          <a:extLst>
            <a:ext uri="{FF2B5EF4-FFF2-40B4-BE49-F238E27FC236}">
              <a16:creationId xmlns:a16="http://schemas.microsoft.com/office/drawing/2014/main" id="{3A0C8ED2-2ABB-4D4D-BEC4-215C51B87101}"/>
            </a:ext>
          </a:extLst>
        </xdr:cNvPr>
        <xdr:cNvGrpSpPr/>
      </xdr:nvGrpSpPr>
      <xdr:grpSpPr>
        <a:xfrm>
          <a:off x="1590675" y="2476500"/>
          <a:ext cx="247650" cy="209550"/>
          <a:chOff x="9105900" y="10525124"/>
          <a:chExt cx="1935421" cy="1647267"/>
        </a:xfrm>
      </xdr:grpSpPr>
      <xdr:sp macro="" textlink="">
        <xdr:nvSpPr>
          <xdr:cNvPr id="333" name="Rectangle 332">
            <a:extLst>
              <a:ext uri="{FF2B5EF4-FFF2-40B4-BE49-F238E27FC236}">
                <a16:creationId xmlns:a16="http://schemas.microsoft.com/office/drawing/2014/main" id="{11C1508B-A6B7-40B0-A933-CD4A9F68D547}"/>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34" name="Group 333">
            <a:extLst>
              <a:ext uri="{FF2B5EF4-FFF2-40B4-BE49-F238E27FC236}">
                <a16:creationId xmlns:a16="http://schemas.microsoft.com/office/drawing/2014/main" id="{9125EE4F-7CDC-4234-BDC2-4EB3FFC1AA34}"/>
              </a:ext>
            </a:extLst>
          </xdr:cNvPr>
          <xdr:cNvGrpSpPr/>
        </xdr:nvGrpSpPr>
        <xdr:grpSpPr>
          <a:xfrm>
            <a:off x="9458325" y="10553724"/>
            <a:ext cx="1582996" cy="1618667"/>
            <a:chOff x="9672631" y="10572773"/>
            <a:chExt cx="1862144" cy="1618667"/>
          </a:xfrm>
        </xdr:grpSpPr>
        <xdr:grpSp>
          <xdr:nvGrpSpPr>
            <xdr:cNvPr id="335" name="Group 160">
              <a:extLst>
                <a:ext uri="{FF2B5EF4-FFF2-40B4-BE49-F238E27FC236}">
                  <a16:creationId xmlns:a16="http://schemas.microsoft.com/office/drawing/2014/main" id="{CA56DDA8-CA48-4B89-8A80-008AB7BB6275}"/>
                </a:ext>
              </a:extLst>
            </xdr:cNvPr>
            <xdr:cNvGrpSpPr>
              <a:grpSpLocks/>
            </xdr:cNvGrpSpPr>
          </xdr:nvGrpSpPr>
          <xdr:grpSpPr bwMode="auto">
            <a:xfrm rot="5400000">
              <a:off x="9366667" y="10497738"/>
              <a:ext cx="1618667" cy="1730640"/>
              <a:chOff x="967311" y="8951113"/>
              <a:chExt cx="914400" cy="651143"/>
            </a:xfrm>
          </xdr:grpSpPr>
          <xdr:sp macro="" textlink="">
            <xdr:nvSpPr>
              <xdr:cNvPr id="339" name="Flowchart: Collate 338">
                <a:extLst>
                  <a:ext uri="{FF2B5EF4-FFF2-40B4-BE49-F238E27FC236}">
                    <a16:creationId xmlns:a16="http://schemas.microsoft.com/office/drawing/2014/main" id="{AACB8AAB-F62E-4D84-B2E3-E9ADB27AA75B}"/>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40" name="Straight Connector 339">
                <a:extLst>
                  <a:ext uri="{FF2B5EF4-FFF2-40B4-BE49-F238E27FC236}">
                    <a16:creationId xmlns:a16="http://schemas.microsoft.com/office/drawing/2014/main" id="{478B1AEA-56BD-47B3-96F5-64A71B84C1F1}"/>
                  </a:ext>
                </a:extLst>
              </xdr:cNvPr>
              <xdr:cNvCxnSpPr>
                <a:stCxn id="339"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36" name="Group 739">
              <a:extLst>
                <a:ext uri="{FF2B5EF4-FFF2-40B4-BE49-F238E27FC236}">
                  <a16:creationId xmlns:a16="http://schemas.microsoft.com/office/drawing/2014/main" id="{DCD934B0-4B7B-49A0-BDCF-98FDE2E4F1AF}"/>
                </a:ext>
              </a:extLst>
            </xdr:cNvPr>
            <xdr:cNvGrpSpPr>
              <a:grpSpLocks/>
            </xdr:cNvGrpSpPr>
          </xdr:nvGrpSpPr>
          <xdr:grpSpPr bwMode="auto">
            <a:xfrm rot="5400000">
              <a:off x="9931465" y="10675315"/>
              <a:ext cx="809344" cy="1375501"/>
              <a:chOff x="4407561" y="8451137"/>
              <a:chExt cx="84219" cy="134638"/>
            </a:xfrm>
          </xdr:grpSpPr>
          <xdr:cxnSp macro="">
            <xdr:nvCxnSpPr>
              <xdr:cNvPr id="337" name="Straight Connector 336">
                <a:extLst>
                  <a:ext uri="{FF2B5EF4-FFF2-40B4-BE49-F238E27FC236}">
                    <a16:creationId xmlns:a16="http://schemas.microsoft.com/office/drawing/2014/main" id="{9373326D-08E5-4DE5-8644-68412FC670EA}"/>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8" name="Oval 337">
                <a:extLst>
                  <a:ext uri="{FF2B5EF4-FFF2-40B4-BE49-F238E27FC236}">
                    <a16:creationId xmlns:a16="http://schemas.microsoft.com/office/drawing/2014/main" id="{A7BE3535-D2B9-4440-8343-930335FDE8DE}"/>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20</xdr:col>
      <xdr:colOff>85725</xdr:colOff>
      <xdr:row>20</xdr:row>
      <xdr:rowOff>9525</xdr:rowOff>
    </xdr:from>
    <xdr:to>
      <xdr:col>22</xdr:col>
      <xdr:colOff>104775</xdr:colOff>
      <xdr:row>21</xdr:row>
      <xdr:rowOff>95250</xdr:rowOff>
    </xdr:to>
    <xdr:grpSp>
      <xdr:nvGrpSpPr>
        <xdr:cNvPr id="341" name="Group 340">
          <a:extLst>
            <a:ext uri="{FF2B5EF4-FFF2-40B4-BE49-F238E27FC236}">
              <a16:creationId xmlns:a16="http://schemas.microsoft.com/office/drawing/2014/main" id="{B393FC09-D5A4-4655-81E5-0C538E3B7807}"/>
            </a:ext>
          </a:extLst>
        </xdr:cNvPr>
        <xdr:cNvGrpSpPr/>
      </xdr:nvGrpSpPr>
      <xdr:grpSpPr>
        <a:xfrm>
          <a:off x="2371725" y="2486025"/>
          <a:ext cx="247650" cy="209550"/>
          <a:chOff x="9105900" y="10525124"/>
          <a:chExt cx="1935421" cy="1647267"/>
        </a:xfrm>
      </xdr:grpSpPr>
      <xdr:sp macro="" textlink="">
        <xdr:nvSpPr>
          <xdr:cNvPr id="342" name="Rectangle 341">
            <a:extLst>
              <a:ext uri="{FF2B5EF4-FFF2-40B4-BE49-F238E27FC236}">
                <a16:creationId xmlns:a16="http://schemas.microsoft.com/office/drawing/2014/main" id="{09640CBE-087A-4140-ABC7-FC43596EFCBD}"/>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43" name="Group 342">
            <a:extLst>
              <a:ext uri="{FF2B5EF4-FFF2-40B4-BE49-F238E27FC236}">
                <a16:creationId xmlns:a16="http://schemas.microsoft.com/office/drawing/2014/main" id="{6DD4042C-E35F-461C-9A7F-88A0004CB4A0}"/>
              </a:ext>
            </a:extLst>
          </xdr:cNvPr>
          <xdr:cNvGrpSpPr/>
        </xdr:nvGrpSpPr>
        <xdr:grpSpPr>
          <a:xfrm>
            <a:off x="9458325" y="10553724"/>
            <a:ext cx="1582996" cy="1618667"/>
            <a:chOff x="9672631" y="10572773"/>
            <a:chExt cx="1862144" cy="1618667"/>
          </a:xfrm>
        </xdr:grpSpPr>
        <xdr:grpSp>
          <xdr:nvGrpSpPr>
            <xdr:cNvPr id="344" name="Group 160">
              <a:extLst>
                <a:ext uri="{FF2B5EF4-FFF2-40B4-BE49-F238E27FC236}">
                  <a16:creationId xmlns:a16="http://schemas.microsoft.com/office/drawing/2014/main" id="{34F47B4B-7732-43A2-99FB-21E81622CD73}"/>
                </a:ext>
              </a:extLst>
            </xdr:cNvPr>
            <xdr:cNvGrpSpPr>
              <a:grpSpLocks/>
            </xdr:cNvGrpSpPr>
          </xdr:nvGrpSpPr>
          <xdr:grpSpPr bwMode="auto">
            <a:xfrm rot="5400000">
              <a:off x="9366667" y="10497738"/>
              <a:ext cx="1618667" cy="1730640"/>
              <a:chOff x="967311" y="8951113"/>
              <a:chExt cx="914400" cy="651143"/>
            </a:xfrm>
          </xdr:grpSpPr>
          <xdr:sp macro="" textlink="">
            <xdr:nvSpPr>
              <xdr:cNvPr id="348" name="Flowchart: Collate 347">
                <a:extLst>
                  <a:ext uri="{FF2B5EF4-FFF2-40B4-BE49-F238E27FC236}">
                    <a16:creationId xmlns:a16="http://schemas.microsoft.com/office/drawing/2014/main" id="{5FC2366B-2C2C-4C14-ABC6-4CFFD720955B}"/>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49" name="Straight Connector 348">
                <a:extLst>
                  <a:ext uri="{FF2B5EF4-FFF2-40B4-BE49-F238E27FC236}">
                    <a16:creationId xmlns:a16="http://schemas.microsoft.com/office/drawing/2014/main" id="{71EA3D23-F253-4998-A612-D22301CE1227}"/>
                  </a:ext>
                </a:extLst>
              </xdr:cNvPr>
              <xdr:cNvCxnSpPr>
                <a:stCxn id="348"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45" name="Group 739">
              <a:extLst>
                <a:ext uri="{FF2B5EF4-FFF2-40B4-BE49-F238E27FC236}">
                  <a16:creationId xmlns:a16="http://schemas.microsoft.com/office/drawing/2014/main" id="{09391BB0-01FE-4C43-BD5A-EE48924EDBC7}"/>
                </a:ext>
              </a:extLst>
            </xdr:cNvPr>
            <xdr:cNvGrpSpPr>
              <a:grpSpLocks/>
            </xdr:cNvGrpSpPr>
          </xdr:nvGrpSpPr>
          <xdr:grpSpPr bwMode="auto">
            <a:xfrm rot="5400000">
              <a:off x="9931465" y="10675315"/>
              <a:ext cx="809344" cy="1375501"/>
              <a:chOff x="4407561" y="8451137"/>
              <a:chExt cx="84219" cy="134638"/>
            </a:xfrm>
          </xdr:grpSpPr>
          <xdr:cxnSp macro="">
            <xdr:nvCxnSpPr>
              <xdr:cNvPr id="346" name="Straight Connector 345">
                <a:extLst>
                  <a:ext uri="{FF2B5EF4-FFF2-40B4-BE49-F238E27FC236}">
                    <a16:creationId xmlns:a16="http://schemas.microsoft.com/office/drawing/2014/main" id="{9E7E1F9E-132E-47CB-8B84-B2F7BAFA8489}"/>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7" name="Oval 346">
                <a:extLst>
                  <a:ext uri="{FF2B5EF4-FFF2-40B4-BE49-F238E27FC236}">
                    <a16:creationId xmlns:a16="http://schemas.microsoft.com/office/drawing/2014/main" id="{B82E1E66-0F3B-4B9F-A93C-2997F3B8ABF4}"/>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29</xdr:col>
      <xdr:colOff>104775</xdr:colOff>
      <xdr:row>20</xdr:row>
      <xdr:rowOff>9525</xdr:rowOff>
    </xdr:from>
    <xdr:to>
      <xdr:col>32</xdr:col>
      <xdr:colOff>9525</xdr:colOff>
      <xdr:row>21</xdr:row>
      <xdr:rowOff>95250</xdr:rowOff>
    </xdr:to>
    <xdr:grpSp>
      <xdr:nvGrpSpPr>
        <xdr:cNvPr id="350" name="Group 349">
          <a:extLst>
            <a:ext uri="{FF2B5EF4-FFF2-40B4-BE49-F238E27FC236}">
              <a16:creationId xmlns:a16="http://schemas.microsoft.com/office/drawing/2014/main" id="{051E2570-58D2-4D79-839C-E8D652EFBFE1}"/>
            </a:ext>
          </a:extLst>
        </xdr:cNvPr>
        <xdr:cNvGrpSpPr/>
      </xdr:nvGrpSpPr>
      <xdr:grpSpPr>
        <a:xfrm>
          <a:off x="3419475" y="2486025"/>
          <a:ext cx="247650" cy="209550"/>
          <a:chOff x="9105900" y="10525124"/>
          <a:chExt cx="1935421" cy="1647267"/>
        </a:xfrm>
      </xdr:grpSpPr>
      <xdr:sp macro="" textlink="">
        <xdr:nvSpPr>
          <xdr:cNvPr id="351" name="Rectangle 350">
            <a:extLst>
              <a:ext uri="{FF2B5EF4-FFF2-40B4-BE49-F238E27FC236}">
                <a16:creationId xmlns:a16="http://schemas.microsoft.com/office/drawing/2014/main" id="{8310A064-7B2D-4472-BC5D-23C80FDE233C}"/>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52" name="Group 351">
            <a:extLst>
              <a:ext uri="{FF2B5EF4-FFF2-40B4-BE49-F238E27FC236}">
                <a16:creationId xmlns:a16="http://schemas.microsoft.com/office/drawing/2014/main" id="{FF71C711-EC80-4EF1-83D2-F375C9E9B1F8}"/>
              </a:ext>
            </a:extLst>
          </xdr:cNvPr>
          <xdr:cNvGrpSpPr/>
        </xdr:nvGrpSpPr>
        <xdr:grpSpPr>
          <a:xfrm>
            <a:off x="9458325" y="10553724"/>
            <a:ext cx="1582996" cy="1618667"/>
            <a:chOff x="9672631" y="10572773"/>
            <a:chExt cx="1862144" cy="1618667"/>
          </a:xfrm>
        </xdr:grpSpPr>
        <xdr:grpSp>
          <xdr:nvGrpSpPr>
            <xdr:cNvPr id="353" name="Group 160">
              <a:extLst>
                <a:ext uri="{FF2B5EF4-FFF2-40B4-BE49-F238E27FC236}">
                  <a16:creationId xmlns:a16="http://schemas.microsoft.com/office/drawing/2014/main" id="{7497F659-5D04-4E03-BD3A-07DE0AE0A5E2}"/>
                </a:ext>
              </a:extLst>
            </xdr:cNvPr>
            <xdr:cNvGrpSpPr>
              <a:grpSpLocks/>
            </xdr:cNvGrpSpPr>
          </xdr:nvGrpSpPr>
          <xdr:grpSpPr bwMode="auto">
            <a:xfrm rot="5400000">
              <a:off x="9366667" y="10497738"/>
              <a:ext cx="1618667" cy="1730640"/>
              <a:chOff x="967311" y="8951113"/>
              <a:chExt cx="914400" cy="651143"/>
            </a:xfrm>
          </xdr:grpSpPr>
          <xdr:sp macro="" textlink="">
            <xdr:nvSpPr>
              <xdr:cNvPr id="357" name="Flowchart: Collate 356">
                <a:extLst>
                  <a:ext uri="{FF2B5EF4-FFF2-40B4-BE49-F238E27FC236}">
                    <a16:creationId xmlns:a16="http://schemas.microsoft.com/office/drawing/2014/main" id="{F868078E-D650-4FD2-A0A1-01330801B393}"/>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58" name="Straight Connector 357">
                <a:extLst>
                  <a:ext uri="{FF2B5EF4-FFF2-40B4-BE49-F238E27FC236}">
                    <a16:creationId xmlns:a16="http://schemas.microsoft.com/office/drawing/2014/main" id="{7D233E20-7123-4828-93AC-A421C66741A6}"/>
                  </a:ext>
                </a:extLst>
              </xdr:cNvPr>
              <xdr:cNvCxnSpPr>
                <a:stCxn id="357"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54" name="Group 739">
              <a:extLst>
                <a:ext uri="{FF2B5EF4-FFF2-40B4-BE49-F238E27FC236}">
                  <a16:creationId xmlns:a16="http://schemas.microsoft.com/office/drawing/2014/main" id="{43D5F73C-7960-4281-BA3D-43D478CBC13C}"/>
                </a:ext>
              </a:extLst>
            </xdr:cNvPr>
            <xdr:cNvGrpSpPr>
              <a:grpSpLocks/>
            </xdr:cNvGrpSpPr>
          </xdr:nvGrpSpPr>
          <xdr:grpSpPr bwMode="auto">
            <a:xfrm rot="5400000">
              <a:off x="9931465" y="10675315"/>
              <a:ext cx="809344" cy="1375501"/>
              <a:chOff x="4407561" y="8451137"/>
              <a:chExt cx="84219" cy="134638"/>
            </a:xfrm>
          </xdr:grpSpPr>
          <xdr:cxnSp macro="">
            <xdr:nvCxnSpPr>
              <xdr:cNvPr id="355" name="Straight Connector 354">
                <a:extLst>
                  <a:ext uri="{FF2B5EF4-FFF2-40B4-BE49-F238E27FC236}">
                    <a16:creationId xmlns:a16="http://schemas.microsoft.com/office/drawing/2014/main" id="{231511B8-2BF7-4941-B58C-78003A331AAE}"/>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6" name="Oval 355">
                <a:extLst>
                  <a:ext uri="{FF2B5EF4-FFF2-40B4-BE49-F238E27FC236}">
                    <a16:creationId xmlns:a16="http://schemas.microsoft.com/office/drawing/2014/main" id="{5A228C60-DA75-409D-894C-DA679A9A2629}"/>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xdr:col>
      <xdr:colOff>76200</xdr:colOff>
      <xdr:row>20</xdr:row>
      <xdr:rowOff>28575</xdr:rowOff>
    </xdr:from>
    <xdr:to>
      <xdr:col>8</xdr:col>
      <xdr:colOff>82366</xdr:colOff>
      <xdr:row>24</xdr:row>
      <xdr:rowOff>95250</xdr:rowOff>
    </xdr:to>
    <xdr:grpSp>
      <xdr:nvGrpSpPr>
        <xdr:cNvPr id="359" name="Group 309">
          <a:extLst>
            <a:ext uri="{FF2B5EF4-FFF2-40B4-BE49-F238E27FC236}">
              <a16:creationId xmlns:a16="http://schemas.microsoft.com/office/drawing/2014/main" id="{D935D80D-2260-4DF9-A4B3-22CBE218D4D2}"/>
            </a:ext>
          </a:extLst>
        </xdr:cNvPr>
        <xdr:cNvGrpSpPr>
          <a:grpSpLocks/>
        </xdr:cNvGrpSpPr>
      </xdr:nvGrpSpPr>
      <xdr:grpSpPr bwMode="auto">
        <a:xfrm>
          <a:off x="304800" y="2505075"/>
          <a:ext cx="691966" cy="561975"/>
          <a:chOff x="2867025" y="7705725"/>
          <a:chExt cx="681965" cy="609600"/>
        </a:xfrm>
      </xdr:grpSpPr>
      <xdr:grpSp>
        <xdr:nvGrpSpPr>
          <xdr:cNvPr id="360" name="Group 750">
            <a:extLst>
              <a:ext uri="{FF2B5EF4-FFF2-40B4-BE49-F238E27FC236}">
                <a16:creationId xmlns:a16="http://schemas.microsoft.com/office/drawing/2014/main" id="{79246E35-25E8-4A31-8936-D43E88A3BE17}"/>
              </a:ext>
            </a:extLst>
          </xdr:cNvPr>
          <xdr:cNvGrpSpPr>
            <a:grpSpLocks/>
          </xdr:cNvGrpSpPr>
        </xdr:nvGrpSpPr>
        <xdr:grpSpPr bwMode="auto">
          <a:xfrm>
            <a:off x="3344777" y="7705725"/>
            <a:ext cx="204213" cy="238125"/>
            <a:chOff x="4012090" y="6781812"/>
            <a:chExt cx="1427934" cy="1180641"/>
          </a:xfrm>
        </xdr:grpSpPr>
        <xdr:sp macro="" textlink="">
          <xdr:nvSpPr>
            <xdr:cNvPr id="363" name="Rectangle 362">
              <a:extLst>
                <a:ext uri="{FF2B5EF4-FFF2-40B4-BE49-F238E27FC236}">
                  <a16:creationId xmlns:a16="http://schemas.microsoft.com/office/drawing/2014/main" id="{57B5183B-2426-4E89-8C79-0DFE1A6A7B6C}"/>
                </a:ext>
              </a:extLst>
            </xdr:cNvPr>
            <xdr:cNvSpPr/>
          </xdr:nvSpPr>
          <xdr:spPr>
            <a:xfrm>
              <a:off x="4028534" y="6781812"/>
              <a:ext cx="1074260" cy="11806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64" name="Group 740">
              <a:extLst>
                <a:ext uri="{FF2B5EF4-FFF2-40B4-BE49-F238E27FC236}">
                  <a16:creationId xmlns:a16="http://schemas.microsoft.com/office/drawing/2014/main" id="{F11F73EE-13D0-4737-9141-A7D007E6E04B}"/>
                </a:ext>
              </a:extLst>
            </xdr:cNvPr>
            <xdr:cNvGrpSpPr>
              <a:grpSpLocks/>
            </xdr:cNvGrpSpPr>
          </xdr:nvGrpSpPr>
          <xdr:grpSpPr bwMode="auto">
            <a:xfrm rot="5400000">
              <a:off x="4159319" y="6634591"/>
              <a:ext cx="1133475" cy="1427934"/>
              <a:chOff x="4365454" y="8443842"/>
              <a:chExt cx="168436" cy="174988"/>
            </a:xfrm>
          </xdr:grpSpPr>
          <xdr:grpSp>
            <xdr:nvGrpSpPr>
              <xdr:cNvPr id="365" name="Group 160">
                <a:extLst>
                  <a:ext uri="{FF2B5EF4-FFF2-40B4-BE49-F238E27FC236}">
                    <a16:creationId xmlns:a16="http://schemas.microsoft.com/office/drawing/2014/main" id="{68AD24C8-476F-4625-910A-A70B36F6AC61}"/>
                  </a:ext>
                </a:extLst>
              </xdr:cNvPr>
              <xdr:cNvGrpSpPr>
                <a:grpSpLocks/>
              </xdr:cNvGrpSpPr>
            </xdr:nvGrpSpPr>
            <xdr:grpSpPr bwMode="auto">
              <a:xfrm>
                <a:off x="4365454" y="8449430"/>
                <a:ext cx="168436" cy="169400"/>
                <a:chOff x="967311" y="8951113"/>
                <a:chExt cx="914400" cy="651143"/>
              </a:xfrm>
            </xdr:grpSpPr>
            <xdr:sp macro="" textlink="">
              <xdr:nvSpPr>
                <xdr:cNvPr id="369" name="Flowchart: Collate 368">
                  <a:extLst>
                    <a:ext uri="{FF2B5EF4-FFF2-40B4-BE49-F238E27FC236}">
                      <a16:creationId xmlns:a16="http://schemas.microsoft.com/office/drawing/2014/main" id="{C5E26B93-24D6-4391-A145-1C3D8B20B27C}"/>
                    </a:ext>
                  </a:extLst>
                </xdr:cNvPr>
                <xdr:cNvSpPr/>
              </xdr:nvSpPr>
              <xdr:spPr>
                <a:xfrm rot="5400000">
                  <a:off x="1206326" y="8944327"/>
                  <a:ext cx="474399" cy="952450"/>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70" name="Straight Connector 369">
                  <a:extLst>
                    <a:ext uri="{FF2B5EF4-FFF2-40B4-BE49-F238E27FC236}">
                      <a16:creationId xmlns:a16="http://schemas.microsoft.com/office/drawing/2014/main" id="{5A2D3A9F-0315-4B84-AA0A-7241868A8BC5}"/>
                    </a:ext>
                  </a:extLst>
                </xdr:cNvPr>
                <xdr:cNvCxnSpPr>
                  <a:stCxn id="369" idx="1"/>
                </xdr:cNvCxnSpPr>
              </xdr:nvCxnSpPr>
              <xdr:spPr>
                <a:xfrm flipH="1" flipV="1">
                  <a:off x="1424477" y="8961966"/>
                  <a:ext cx="0" cy="379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66" name="Group 739">
                <a:extLst>
                  <a:ext uri="{FF2B5EF4-FFF2-40B4-BE49-F238E27FC236}">
                    <a16:creationId xmlns:a16="http://schemas.microsoft.com/office/drawing/2014/main" id="{6590E36F-7D67-4794-B0EF-0AC50F77B901}"/>
                  </a:ext>
                </a:extLst>
              </xdr:cNvPr>
              <xdr:cNvGrpSpPr>
                <a:grpSpLocks/>
              </xdr:cNvGrpSpPr>
            </xdr:nvGrpSpPr>
            <xdr:grpSpPr bwMode="auto">
              <a:xfrm>
                <a:off x="4399948" y="8443842"/>
                <a:ext cx="105267" cy="148286"/>
                <a:chOff x="4399948" y="8443842"/>
                <a:chExt cx="105267" cy="148286"/>
              </a:xfrm>
            </xdr:grpSpPr>
            <xdr:cxnSp macro="">
              <xdr:nvCxnSpPr>
                <xdr:cNvPr id="367" name="Straight Connector 366">
                  <a:extLst>
                    <a:ext uri="{FF2B5EF4-FFF2-40B4-BE49-F238E27FC236}">
                      <a16:creationId xmlns:a16="http://schemas.microsoft.com/office/drawing/2014/main" id="{3EEDC8BB-34A8-45E3-8991-C022F0138C4A}"/>
                    </a:ext>
                  </a:extLst>
                </xdr:cNvPr>
                <xdr:cNvCxnSpPr/>
              </xdr:nvCxnSpPr>
              <xdr:spPr>
                <a:xfrm flipV="1">
                  <a:off x="4399948" y="8443842"/>
                  <a:ext cx="1052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8" name="Oval 367">
                  <a:extLst>
                    <a:ext uri="{FF2B5EF4-FFF2-40B4-BE49-F238E27FC236}">
                      <a16:creationId xmlns:a16="http://schemas.microsoft.com/office/drawing/2014/main" id="{5FB00F12-395E-4E54-B1F1-BC2CF682254C}"/>
                    </a:ext>
                  </a:extLst>
                </xdr:cNvPr>
                <xdr:cNvSpPr/>
              </xdr:nvSpPr>
              <xdr:spPr>
                <a:xfrm>
                  <a:off x="4428613" y="8559216"/>
                  <a:ext cx="42107" cy="32912"/>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sp macro="" textlink="">
        <xdr:nvSpPr>
          <xdr:cNvPr id="361" name="Line 23">
            <a:extLst>
              <a:ext uri="{FF2B5EF4-FFF2-40B4-BE49-F238E27FC236}">
                <a16:creationId xmlns:a16="http://schemas.microsoft.com/office/drawing/2014/main" id="{0C8CCEC8-F2C7-4177-B198-AE49F39832B2}"/>
              </a:ext>
            </a:extLst>
          </xdr:cNvPr>
          <xdr:cNvSpPr>
            <a:spLocks noChangeShapeType="1"/>
          </xdr:cNvSpPr>
        </xdr:nvSpPr>
        <xdr:spPr bwMode="auto">
          <a:xfrm flipV="1">
            <a:off x="3067050" y="7934325"/>
            <a:ext cx="285751"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2" name="Oval 361">
            <a:extLst>
              <a:ext uri="{FF2B5EF4-FFF2-40B4-BE49-F238E27FC236}">
                <a16:creationId xmlns:a16="http://schemas.microsoft.com/office/drawing/2014/main" id="{D8FAA840-944A-4EA6-A606-EAB4ABBF75F7}"/>
              </a:ext>
            </a:extLst>
          </xdr:cNvPr>
          <xdr:cNvSpPr>
            <a:spLocks noChangeArrowheads="1"/>
          </xdr:cNvSpPr>
        </xdr:nvSpPr>
        <xdr:spPr bwMode="auto">
          <a:xfrm>
            <a:off x="2867025" y="8077200"/>
            <a:ext cx="23045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a:t>
            </a:r>
          </a:p>
        </xdr:txBody>
      </xdr:sp>
    </xdr:grpSp>
    <xdr:clientData/>
  </xdr:twoCellAnchor>
  <xdr:twoCellAnchor>
    <xdr:from>
      <xdr:col>33</xdr:col>
      <xdr:colOff>9525</xdr:colOff>
      <xdr:row>7</xdr:row>
      <xdr:rowOff>0</xdr:rowOff>
    </xdr:from>
    <xdr:to>
      <xdr:col>68</xdr:col>
      <xdr:colOff>76200</xdr:colOff>
      <xdr:row>27</xdr:row>
      <xdr:rowOff>95250</xdr:rowOff>
    </xdr:to>
    <xdr:grpSp>
      <xdr:nvGrpSpPr>
        <xdr:cNvPr id="2" name="Group 1">
          <a:extLst>
            <a:ext uri="{FF2B5EF4-FFF2-40B4-BE49-F238E27FC236}">
              <a16:creationId xmlns:a16="http://schemas.microsoft.com/office/drawing/2014/main" id="{091EDBEE-6DF1-4492-846D-868D7FF10774}"/>
            </a:ext>
          </a:extLst>
        </xdr:cNvPr>
        <xdr:cNvGrpSpPr/>
      </xdr:nvGrpSpPr>
      <xdr:grpSpPr>
        <a:xfrm>
          <a:off x="3781425" y="866775"/>
          <a:ext cx="4067175" cy="2571750"/>
          <a:chOff x="3781425" y="876300"/>
          <a:chExt cx="4067175" cy="2571750"/>
        </a:xfrm>
      </xdr:grpSpPr>
      <xdr:grpSp>
        <xdr:nvGrpSpPr>
          <xdr:cNvPr id="203653" name="Group 647">
            <a:extLst>
              <a:ext uri="{FF2B5EF4-FFF2-40B4-BE49-F238E27FC236}">
                <a16:creationId xmlns:a16="http://schemas.microsoft.com/office/drawing/2014/main" id="{D4DD592D-A8C6-4A59-8F3C-7DB026078A1D}"/>
              </a:ext>
            </a:extLst>
          </xdr:cNvPr>
          <xdr:cNvGrpSpPr>
            <a:grpSpLocks/>
          </xdr:cNvGrpSpPr>
        </xdr:nvGrpSpPr>
        <xdr:grpSpPr bwMode="auto">
          <a:xfrm>
            <a:off x="3781425" y="876300"/>
            <a:ext cx="4067175" cy="2571750"/>
            <a:chOff x="3942292" y="354547"/>
            <a:chExt cx="3901526" cy="2577647"/>
          </a:xfrm>
        </xdr:grpSpPr>
        <xdr:sp macro="" textlink="">
          <xdr:nvSpPr>
            <xdr:cNvPr id="213013" name="Line 20">
              <a:extLst>
                <a:ext uri="{FF2B5EF4-FFF2-40B4-BE49-F238E27FC236}">
                  <a16:creationId xmlns:a16="http://schemas.microsoft.com/office/drawing/2014/main" id="{8E91387C-38B3-4CF4-AB3A-3D5F12BE6EC7}"/>
                </a:ext>
              </a:extLst>
            </xdr:cNvPr>
            <xdr:cNvSpPr>
              <a:spLocks noChangeShapeType="1"/>
            </xdr:cNvSpPr>
          </xdr:nvSpPr>
          <xdr:spPr bwMode="auto">
            <a:xfrm flipV="1">
              <a:off x="3942292" y="1707104"/>
              <a:ext cx="3901526" cy="210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14" name="Line 21">
              <a:extLst>
                <a:ext uri="{FF2B5EF4-FFF2-40B4-BE49-F238E27FC236}">
                  <a16:creationId xmlns:a16="http://schemas.microsoft.com/office/drawing/2014/main" id="{1ED206C0-ADB8-453E-B2BB-383233684C9A}"/>
                </a:ext>
              </a:extLst>
            </xdr:cNvPr>
            <xdr:cNvSpPr>
              <a:spLocks noChangeShapeType="1"/>
            </xdr:cNvSpPr>
          </xdr:nvSpPr>
          <xdr:spPr bwMode="auto">
            <a:xfrm flipV="1">
              <a:off x="3946525" y="1459455"/>
              <a:ext cx="3897292" cy="10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13015" name="Group 617">
              <a:extLst>
                <a:ext uri="{FF2B5EF4-FFF2-40B4-BE49-F238E27FC236}">
                  <a16:creationId xmlns:a16="http://schemas.microsoft.com/office/drawing/2014/main" id="{0B49D3A7-2A3B-4617-A9E9-93F522F00AC0}"/>
                </a:ext>
              </a:extLst>
            </xdr:cNvPr>
            <xdr:cNvGrpSpPr>
              <a:grpSpLocks/>
            </xdr:cNvGrpSpPr>
          </xdr:nvGrpSpPr>
          <xdr:grpSpPr bwMode="auto">
            <a:xfrm>
              <a:off x="4609041" y="354547"/>
              <a:ext cx="2952750" cy="2577647"/>
              <a:chOff x="1809750" y="19016143"/>
              <a:chExt cx="2952750" cy="2577647"/>
            </a:xfrm>
          </xdr:grpSpPr>
          <xdr:grpSp>
            <xdr:nvGrpSpPr>
              <xdr:cNvPr id="213016" name="Group 447">
                <a:extLst>
                  <a:ext uri="{FF2B5EF4-FFF2-40B4-BE49-F238E27FC236}">
                    <a16:creationId xmlns:a16="http://schemas.microsoft.com/office/drawing/2014/main" id="{4FEB3000-A87A-4792-AC95-B189D9639135}"/>
                  </a:ext>
                </a:extLst>
              </xdr:cNvPr>
              <xdr:cNvGrpSpPr>
                <a:grpSpLocks/>
              </xdr:cNvGrpSpPr>
            </xdr:nvGrpSpPr>
            <xdr:grpSpPr bwMode="auto">
              <a:xfrm>
                <a:off x="1809750" y="19016143"/>
                <a:ext cx="2952750" cy="2577647"/>
                <a:chOff x="1809750" y="18920589"/>
                <a:chExt cx="2952750" cy="2721851"/>
              </a:xfrm>
            </xdr:grpSpPr>
            <xdr:sp macro="" textlink="">
              <xdr:nvSpPr>
                <xdr:cNvPr id="159" name="TextBox 158">
                  <a:extLst>
                    <a:ext uri="{FF2B5EF4-FFF2-40B4-BE49-F238E27FC236}">
                      <a16:creationId xmlns:a16="http://schemas.microsoft.com/office/drawing/2014/main" id="{37377D7B-A9B3-402D-BC7F-655D71FC6FBB}"/>
                    </a:ext>
                  </a:extLst>
                </xdr:cNvPr>
                <xdr:cNvSpPr txBox="1"/>
              </xdr:nvSpPr>
              <xdr:spPr>
                <a:xfrm>
                  <a:off x="1883104" y="20916613"/>
                  <a:ext cx="2805079" cy="725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dk1"/>
                      </a:solidFill>
                      <a:effectLst/>
                      <a:latin typeface="Trebuchet MS" panose="020B0603020202020204" pitchFamily="34" charset="0"/>
                      <a:ea typeface="+mn-ea"/>
                      <a:cs typeface="Arial" pitchFamily="34" charset="0"/>
                    </a:rPr>
                    <a:t>Remarque:</a:t>
                  </a:r>
                  <a:endParaRPr lang="fr-FR" sz="800">
                    <a:solidFill>
                      <a:schemeClr val="dk1"/>
                    </a:solidFill>
                    <a:effectLst/>
                    <a:latin typeface="Trebuchet MS" panose="020B0603020202020204" pitchFamily="34" charset="0"/>
                    <a:ea typeface="+mn-ea"/>
                    <a:cs typeface="Arial" pitchFamily="34" charset="0"/>
                  </a:endParaRPr>
                </a:p>
                <a:p>
                  <a:r>
                    <a:rPr lang="en-US" sz="800">
                      <a:solidFill>
                        <a:schemeClr val="dk1"/>
                      </a:solidFill>
                      <a:effectLst/>
                      <a:latin typeface="Trebuchet MS" panose="020B0603020202020204" pitchFamily="34" charset="0"/>
                      <a:ea typeface="+mn-ea"/>
                      <a:cs typeface="Arial" pitchFamily="34" charset="0"/>
                    </a:rPr>
                    <a:t>- à pourvoir d'un compteur horaire</a:t>
                  </a:r>
                  <a:endParaRPr lang="fr-FR" sz="800">
                    <a:solidFill>
                      <a:schemeClr val="dk1"/>
                    </a:solidFill>
                    <a:effectLst/>
                    <a:latin typeface="Trebuchet MS" panose="020B0603020202020204" pitchFamily="34" charset="0"/>
                    <a:ea typeface="+mn-ea"/>
                    <a:cs typeface="Arial" pitchFamily="34" charset="0"/>
                  </a:endParaRPr>
                </a:p>
                <a:p>
                  <a:r>
                    <a:rPr lang="en-US" sz="800">
                      <a:solidFill>
                        <a:schemeClr val="dk1"/>
                      </a:solidFill>
                      <a:effectLst/>
                      <a:latin typeface="Trebuchet MS" panose="020B0603020202020204" pitchFamily="34" charset="0"/>
                      <a:ea typeface="+mn-ea"/>
                      <a:cs typeface="Arial" pitchFamily="34" charset="0"/>
                    </a:rPr>
                    <a:t>- à pourvoir d'un régulateur de fréquence</a:t>
                  </a:r>
                  <a:endParaRPr lang="fr-FR" sz="800">
                    <a:solidFill>
                      <a:schemeClr val="dk1"/>
                    </a:solidFill>
                    <a:effectLst/>
                    <a:latin typeface="Trebuchet MS" panose="020B0603020202020204" pitchFamily="34" charset="0"/>
                    <a:ea typeface="+mn-ea"/>
                    <a:cs typeface="Arial" pitchFamily="34" charset="0"/>
                  </a:endParaRPr>
                </a:p>
                <a:p>
                  <a:r>
                    <a:rPr lang="en-US" sz="800">
                      <a:solidFill>
                        <a:schemeClr val="dk1"/>
                      </a:solidFill>
                      <a:effectLst/>
                      <a:latin typeface="Trebuchet MS" panose="020B0603020202020204" pitchFamily="34" charset="0"/>
                      <a:ea typeface="+mn-ea"/>
                      <a:cs typeface="Arial" pitchFamily="34" charset="0"/>
                    </a:rPr>
                    <a:t>- à placer aussi bas que possible</a:t>
                  </a:r>
                </a:p>
              </xdr:txBody>
            </xdr:sp>
            <xdr:grpSp>
              <xdr:nvGrpSpPr>
                <xdr:cNvPr id="213025" name="Group 379">
                  <a:extLst>
                    <a:ext uri="{FF2B5EF4-FFF2-40B4-BE49-F238E27FC236}">
                      <a16:creationId xmlns:a16="http://schemas.microsoft.com/office/drawing/2014/main" id="{02B3BF7C-A8AB-4E42-BB27-F5CDAA019F5B}"/>
                    </a:ext>
                  </a:extLst>
                </xdr:cNvPr>
                <xdr:cNvGrpSpPr>
                  <a:grpSpLocks/>
                </xdr:cNvGrpSpPr>
              </xdr:nvGrpSpPr>
              <xdr:grpSpPr bwMode="auto">
                <a:xfrm>
                  <a:off x="1809750" y="18920589"/>
                  <a:ext cx="2952750" cy="2625101"/>
                  <a:chOff x="6170083" y="359852"/>
                  <a:chExt cx="2952750" cy="2477327"/>
                </a:xfrm>
              </xdr:grpSpPr>
              <xdr:sp macro="" textlink="">
                <xdr:nvSpPr>
                  <xdr:cNvPr id="161" name="TextBox 160">
                    <a:extLst>
                      <a:ext uri="{FF2B5EF4-FFF2-40B4-BE49-F238E27FC236}">
                        <a16:creationId xmlns:a16="http://schemas.microsoft.com/office/drawing/2014/main" id="{EFEAD909-5C60-4CF6-AE69-5A52B89824CC}"/>
                      </a:ext>
                    </a:extLst>
                  </xdr:cNvPr>
                  <xdr:cNvSpPr txBox="1"/>
                </xdr:nvSpPr>
                <xdr:spPr>
                  <a:xfrm>
                    <a:off x="6206888" y="416933"/>
                    <a:ext cx="1242641" cy="256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u="sng" baseline="0">
                        <a:latin typeface="Trebuchet MS" panose="020B0603020202020204" pitchFamily="34" charset="0"/>
                      </a:rPr>
                      <a:t>Pompe aérienne</a:t>
                    </a:r>
                  </a:p>
                  <a:p>
                    <a:endParaRPr lang="en-US" sz="800" u="sng" baseline="0">
                      <a:latin typeface="Arial" pitchFamily="34" charset="0"/>
                    </a:endParaRPr>
                  </a:p>
                </xdr:txBody>
              </xdr:sp>
              <xdr:grpSp>
                <xdr:nvGrpSpPr>
                  <xdr:cNvPr id="213027" name="Group 470">
                    <a:extLst>
                      <a:ext uri="{FF2B5EF4-FFF2-40B4-BE49-F238E27FC236}">
                        <a16:creationId xmlns:a16="http://schemas.microsoft.com/office/drawing/2014/main" id="{FB816E7B-1DA2-4E01-AB25-962846667346}"/>
                      </a:ext>
                    </a:extLst>
                  </xdr:cNvPr>
                  <xdr:cNvGrpSpPr>
                    <a:grpSpLocks/>
                  </xdr:cNvGrpSpPr>
                </xdr:nvGrpSpPr>
                <xdr:grpSpPr bwMode="auto">
                  <a:xfrm>
                    <a:off x="6170083" y="359852"/>
                    <a:ext cx="2952750" cy="2477327"/>
                    <a:chOff x="6170083" y="359852"/>
                    <a:chExt cx="2952750" cy="2477327"/>
                  </a:xfrm>
                </xdr:grpSpPr>
                <xdr:sp macro="" textlink="">
                  <xdr:nvSpPr>
                    <xdr:cNvPr id="213028" name="Rectangle 277">
                      <a:extLst>
                        <a:ext uri="{FF2B5EF4-FFF2-40B4-BE49-F238E27FC236}">
                          <a16:creationId xmlns:a16="http://schemas.microsoft.com/office/drawing/2014/main" id="{5762F8A8-63FE-4666-A9F8-A24DFAE62BB4}"/>
                        </a:ext>
                      </a:extLst>
                    </xdr:cNvPr>
                    <xdr:cNvSpPr>
                      <a:spLocks noChangeArrowheads="1"/>
                    </xdr:cNvSpPr>
                  </xdr:nvSpPr>
                  <xdr:spPr bwMode="auto">
                    <a:xfrm>
                      <a:off x="6170083" y="359852"/>
                      <a:ext cx="2952750" cy="2477327"/>
                    </a:xfrm>
                    <a:prstGeom prst="rect">
                      <a:avLst/>
                    </a:prstGeom>
                    <a:noFill/>
                    <a:ln w="6350">
                      <a:solidFill>
                        <a:srgbClr val="000000"/>
                      </a:solidFill>
                      <a:prstDash val="lgDash"/>
                      <a:miter lim="800000"/>
                      <a:headEnd/>
                      <a:tailEnd/>
                    </a:ln>
                    <a:extLst>
                      <a:ext uri="{909E8E84-426E-40DD-AFC4-6F175D3DCCD1}">
                        <a14:hiddenFill xmlns:a14="http://schemas.microsoft.com/office/drawing/2010/main">
                          <a:solidFill>
                            <a:srgbClr val="FFFFFF"/>
                          </a:solidFill>
                        </a14:hiddenFill>
                      </a:ext>
                    </a:extLst>
                  </xdr:spPr>
                </xdr:sp>
                <xdr:grpSp>
                  <xdr:nvGrpSpPr>
                    <xdr:cNvPr id="213029" name="Group 469">
                      <a:extLst>
                        <a:ext uri="{FF2B5EF4-FFF2-40B4-BE49-F238E27FC236}">
                          <a16:creationId xmlns:a16="http://schemas.microsoft.com/office/drawing/2014/main" id="{F1C10AA7-5C69-44B1-8C4A-1EB817357DC0}"/>
                        </a:ext>
                      </a:extLst>
                    </xdr:cNvPr>
                    <xdr:cNvGrpSpPr>
                      <a:grpSpLocks/>
                    </xdr:cNvGrpSpPr>
                  </xdr:nvGrpSpPr>
                  <xdr:grpSpPr bwMode="auto">
                    <a:xfrm>
                      <a:off x="6572371" y="797471"/>
                      <a:ext cx="1270052" cy="1046479"/>
                      <a:chOff x="6572371" y="797471"/>
                      <a:chExt cx="1270052" cy="1046479"/>
                    </a:xfrm>
                  </xdr:grpSpPr>
                  <xdr:sp macro="" textlink="">
                    <xdr:nvSpPr>
                      <xdr:cNvPr id="213036" name="Line 281">
                        <a:extLst>
                          <a:ext uri="{FF2B5EF4-FFF2-40B4-BE49-F238E27FC236}">
                            <a16:creationId xmlns:a16="http://schemas.microsoft.com/office/drawing/2014/main" id="{9C448206-8B50-4DC5-A705-C7621B90805D}"/>
                          </a:ext>
                        </a:extLst>
                      </xdr:cNvPr>
                      <xdr:cNvSpPr>
                        <a:spLocks noChangeShapeType="1"/>
                      </xdr:cNvSpPr>
                    </xdr:nvSpPr>
                    <xdr:spPr bwMode="auto">
                      <a:xfrm flipH="1">
                        <a:off x="6916208" y="1037167"/>
                        <a:ext cx="291042" cy="3227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13037" name="Group 439">
                        <a:extLst>
                          <a:ext uri="{FF2B5EF4-FFF2-40B4-BE49-F238E27FC236}">
                            <a16:creationId xmlns:a16="http://schemas.microsoft.com/office/drawing/2014/main" id="{40D70CDB-D13B-45CE-A733-EE6CDB292F95}"/>
                          </a:ext>
                        </a:extLst>
                      </xdr:cNvPr>
                      <xdr:cNvGrpSpPr>
                        <a:grpSpLocks/>
                      </xdr:cNvGrpSpPr>
                    </xdr:nvGrpSpPr>
                    <xdr:grpSpPr bwMode="auto">
                      <a:xfrm>
                        <a:off x="6572371" y="1349250"/>
                        <a:ext cx="502539" cy="494700"/>
                        <a:chOff x="6630580" y="3053166"/>
                        <a:chExt cx="502539" cy="494700"/>
                      </a:xfrm>
                    </xdr:grpSpPr>
                    <xdr:sp macro="" textlink="">
                      <xdr:nvSpPr>
                        <xdr:cNvPr id="175" name="Flowchart: Connector 174">
                          <a:extLst>
                            <a:ext uri="{FF2B5EF4-FFF2-40B4-BE49-F238E27FC236}">
                              <a16:creationId xmlns:a16="http://schemas.microsoft.com/office/drawing/2014/main" id="{DBFB9DF3-E538-4BE8-9A5E-0C2F031929B0}"/>
                            </a:ext>
                          </a:extLst>
                        </xdr:cNvPr>
                        <xdr:cNvSpPr/>
                      </xdr:nvSpPr>
                      <xdr:spPr>
                        <a:xfrm>
                          <a:off x="6630580" y="3053166"/>
                          <a:ext cx="502539" cy="494700"/>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13041" name="Group 438">
                          <a:extLst>
                            <a:ext uri="{FF2B5EF4-FFF2-40B4-BE49-F238E27FC236}">
                              <a16:creationId xmlns:a16="http://schemas.microsoft.com/office/drawing/2014/main" id="{A6487B59-F053-4F18-9674-530147C8BC4E}"/>
                            </a:ext>
                          </a:extLst>
                        </xdr:cNvPr>
                        <xdr:cNvGrpSpPr>
                          <a:grpSpLocks/>
                        </xdr:cNvGrpSpPr>
                      </xdr:nvGrpSpPr>
                      <xdr:grpSpPr bwMode="auto">
                        <a:xfrm>
                          <a:off x="6752720" y="3080889"/>
                          <a:ext cx="358222" cy="419996"/>
                          <a:chOff x="6752720" y="3080889"/>
                          <a:chExt cx="358222" cy="419996"/>
                        </a:xfrm>
                      </xdr:grpSpPr>
                      <xdr:sp macro="" textlink="">
                        <xdr:nvSpPr>
                          <xdr:cNvPr id="213042" name="Line 271">
                            <a:extLst>
                              <a:ext uri="{FF2B5EF4-FFF2-40B4-BE49-F238E27FC236}">
                                <a16:creationId xmlns:a16="http://schemas.microsoft.com/office/drawing/2014/main" id="{E6461D0D-CC6B-47D0-898C-AC76295A8838}"/>
                              </a:ext>
                            </a:extLst>
                          </xdr:cNvPr>
                          <xdr:cNvSpPr>
                            <a:spLocks noChangeShapeType="1"/>
                          </xdr:cNvSpPr>
                        </xdr:nvSpPr>
                        <xdr:spPr bwMode="auto">
                          <a:xfrm flipV="1">
                            <a:off x="6752720" y="3080889"/>
                            <a:ext cx="0" cy="4199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43" name="Line 272">
                            <a:extLst>
                              <a:ext uri="{FF2B5EF4-FFF2-40B4-BE49-F238E27FC236}">
                                <a16:creationId xmlns:a16="http://schemas.microsoft.com/office/drawing/2014/main" id="{E599924D-BFE0-480B-B9BF-F29FF1E0C85B}"/>
                              </a:ext>
                            </a:extLst>
                          </xdr:cNvPr>
                          <xdr:cNvSpPr>
                            <a:spLocks noChangeShapeType="1"/>
                          </xdr:cNvSpPr>
                        </xdr:nvSpPr>
                        <xdr:spPr bwMode="auto">
                          <a:xfrm flipV="1">
                            <a:off x="6752720" y="3287069"/>
                            <a:ext cx="358222" cy="2138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3044" name="Line 273">
                            <a:extLst>
                              <a:ext uri="{FF2B5EF4-FFF2-40B4-BE49-F238E27FC236}">
                                <a16:creationId xmlns:a16="http://schemas.microsoft.com/office/drawing/2014/main" id="{0256FB9D-8845-47D3-8128-189B10AFAA37}"/>
                              </a:ext>
                            </a:extLst>
                          </xdr:cNvPr>
                          <xdr:cNvSpPr>
                            <a:spLocks noChangeShapeType="1"/>
                          </xdr:cNvSpPr>
                        </xdr:nvSpPr>
                        <xdr:spPr bwMode="auto">
                          <a:xfrm>
                            <a:off x="6752720" y="3080889"/>
                            <a:ext cx="358222" cy="2061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173" name="TextBox 172">
                        <a:extLst>
                          <a:ext uri="{FF2B5EF4-FFF2-40B4-BE49-F238E27FC236}">
                            <a16:creationId xmlns:a16="http://schemas.microsoft.com/office/drawing/2014/main" id="{CA0BD5CB-C729-4CE8-A119-5D02740282A9}"/>
                          </a:ext>
                        </a:extLst>
                      </xdr:cNvPr>
                      <xdr:cNvSpPr txBox="1"/>
                    </xdr:nvSpPr>
                    <xdr:spPr>
                      <a:xfrm>
                        <a:off x="7294199" y="797471"/>
                        <a:ext cx="548224" cy="228323"/>
                      </a:xfrm>
                      <a:prstGeom prst="rect">
                        <a:avLst/>
                      </a:prstGeom>
                      <a:solidFill>
                        <a:schemeClr val="lt1"/>
                      </a:solidFill>
                      <a:ln w="9525" cap="sq" cmpd="sng">
                        <a:noFill/>
                        <a:round/>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lang="en-US" sz="800" baseline="0">
                            <a:latin typeface="Arial" pitchFamily="34" charset="0"/>
                          </a:rPr>
                          <a:t>Pompe</a:t>
                        </a:r>
                      </a:p>
                    </xdr:txBody>
                  </xdr:sp>
                  <xdr:cxnSp macro="">
                    <xdr:nvCxnSpPr>
                      <xdr:cNvPr id="174" name="Straight Connector 173">
                        <a:extLst>
                          <a:ext uri="{FF2B5EF4-FFF2-40B4-BE49-F238E27FC236}">
                            <a16:creationId xmlns:a16="http://schemas.microsoft.com/office/drawing/2014/main" id="{11573316-C84E-4DF0-B1D6-DB62D89CA428}"/>
                          </a:ext>
                        </a:extLst>
                      </xdr:cNvPr>
                      <xdr:cNvCxnSpPr>
                        <a:stCxn id="213036" idx="0"/>
                      </xdr:cNvCxnSpPr>
                    </xdr:nvCxnSpPr>
                    <xdr:spPr>
                      <a:xfrm rot="16200000" flipH="1">
                        <a:off x="7495215" y="761571"/>
                        <a:ext cx="0" cy="5664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grpSp>
            <xdr:nvGrpSpPr>
              <xdr:cNvPr id="213017" name="Group 461">
                <a:extLst>
                  <a:ext uri="{FF2B5EF4-FFF2-40B4-BE49-F238E27FC236}">
                    <a16:creationId xmlns:a16="http://schemas.microsoft.com/office/drawing/2014/main" id="{FD032B3A-8EC1-45B3-B2D4-0661E3999353}"/>
                  </a:ext>
                </a:extLst>
              </xdr:cNvPr>
              <xdr:cNvGrpSpPr>
                <a:grpSpLocks/>
              </xdr:cNvGrpSpPr>
            </xdr:nvGrpSpPr>
            <xdr:grpSpPr bwMode="auto">
              <a:xfrm>
                <a:off x="2943003" y="20123577"/>
                <a:ext cx="1315736" cy="744654"/>
                <a:chOff x="2542968" y="10846227"/>
                <a:chExt cx="1315736" cy="744654"/>
              </a:xfrm>
            </xdr:grpSpPr>
            <xdr:grpSp>
              <xdr:nvGrpSpPr>
                <xdr:cNvPr id="213018" name="Group 434">
                  <a:extLst>
                    <a:ext uri="{FF2B5EF4-FFF2-40B4-BE49-F238E27FC236}">
                      <a16:creationId xmlns:a16="http://schemas.microsoft.com/office/drawing/2014/main" id="{9A04A131-8E19-4E52-93B7-76063FCD6BC6}"/>
                    </a:ext>
                  </a:extLst>
                </xdr:cNvPr>
                <xdr:cNvGrpSpPr>
                  <a:grpSpLocks/>
                </xdr:cNvGrpSpPr>
              </xdr:nvGrpSpPr>
              <xdr:grpSpPr bwMode="auto">
                <a:xfrm>
                  <a:off x="2542968" y="10846227"/>
                  <a:ext cx="1315736" cy="744654"/>
                  <a:chOff x="7705511" y="2483277"/>
                  <a:chExt cx="1315736" cy="744654"/>
                </a:xfrm>
              </xdr:grpSpPr>
              <xdr:grpSp>
                <xdr:nvGrpSpPr>
                  <xdr:cNvPr id="213020" name="Group 201">
                    <a:extLst>
                      <a:ext uri="{FF2B5EF4-FFF2-40B4-BE49-F238E27FC236}">
                        <a16:creationId xmlns:a16="http://schemas.microsoft.com/office/drawing/2014/main" id="{628E4426-8F6A-4D16-8768-3B8E0C660205}"/>
                      </a:ext>
                    </a:extLst>
                  </xdr:cNvPr>
                  <xdr:cNvGrpSpPr>
                    <a:grpSpLocks/>
                  </xdr:cNvGrpSpPr>
                </xdr:nvGrpSpPr>
                <xdr:grpSpPr bwMode="auto">
                  <a:xfrm>
                    <a:off x="7705511" y="2483277"/>
                    <a:ext cx="1315736" cy="696922"/>
                    <a:chOff x="5823168" y="5597952"/>
                    <a:chExt cx="1319635" cy="696922"/>
                  </a:xfrm>
                </xdr:grpSpPr>
                <xdr:sp macro="" textlink="">
                  <xdr:nvSpPr>
                    <xdr:cNvPr id="157" name="TextBox 156">
                      <a:extLst>
                        <a:ext uri="{FF2B5EF4-FFF2-40B4-BE49-F238E27FC236}">
                          <a16:creationId xmlns:a16="http://schemas.microsoft.com/office/drawing/2014/main" id="{F7D5822F-27ED-480B-B7DB-CE1BB59E844F}"/>
                        </a:ext>
                      </a:extLst>
                    </xdr:cNvPr>
                    <xdr:cNvSpPr txBox="1"/>
                  </xdr:nvSpPr>
                  <xdr:spPr bwMode="auto">
                    <a:xfrm>
                      <a:off x="6327196" y="5865264"/>
                      <a:ext cx="815608" cy="429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Débitmètre cumulatif</a:t>
                      </a:r>
                    </a:p>
                    <a:p>
                      <a:endParaRPr lang="en-US" sz="800" baseline="0">
                        <a:latin typeface="Arial" pitchFamily="34" charset="0"/>
                      </a:endParaRPr>
                    </a:p>
                  </xdr:txBody>
                </xdr:sp>
                <xdr:sp macro="" textlink="">
                  <xdr:nvSpPr>
                    <xdr:cNvPr id="158" name="Oval 426">
                      <a:extLst>
                        <a:ext uri="{FF2B5EF4-FFF2-40B4-BE49-F238E27FC236}">
                          <a16:creationId xmlns:a16="http://schemas.microsoft.com/office/drawing/2014/main" id="{1C586298-2B47-48F4-86BF-F5C1DADBB38B}"/>
                        </a:ext>
                      </a:extLst>
                    </xdr:cNvPr>
                    <xdr:cNvSpPr>
                      <a:spLocks noChangeArrowheads="1"/>
                    </xdr:cNvSpPr>
                  </xdr:nvSpPr>
                  <xdr:spPr bwMode="auto">
                    <a:xfrm>
                      <a:off x="5823168" y="5597952"/>
                      <a:ext cx="247432" cy="248218"/>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grpSp>
              <xdr:cxnSp macro="">
                <xdr:nvCxnSpPr>
                  <xdr:cNvPr id="156" name="Straight Connector 155">
                    <a:extLst>
                      <a:ext uri="{FF2B5EF4-FFF2-40B4-BE49-F238E27FC236}">
                        <a16:creationId xmlns:a16="http://schemas.microsoft.com/office/drawing/2014/main" id="{469BA769-1F94-49D3-ADB8-E859C9440E28}"/>
                      </a:ext>
                    </a:extLst>
                  </xdr:cNvPr>
                  <xdr:cNvCxnSpPr/>
                </xdr:nvCxnSpPr>
                <xdr:spPr>
                  <a:xfrm rot="16200000" flipH="1">
                    <a:off x="7781044" y="2837474"/>
                    <a:ext cx="525077" cy="2558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4" name="Straight Connector 153">
                  <a:extLst>
                    <a:ext uri="{FF2B5EF4-FFF2-40B4-BE49-F238E27FC236}">
                      <a16:creationId xmlns:a16="http://schemas.microsoft.com/office/drawing/2014/main" id="{FF5EF689-1B11-4CBB-AE6E-7F5F04CAAA7E}"/>
                    </a:ext>
                  </a:extLst>
                </xdr:cNvPr>
                <xdr:cNvCxnSpPr/>
              </xdr:nvCxnSpPr>
              <xdr:spPr>
                <a:xfrm flipV="1">
                  <a:off x="3008958" y="11590881"/>
                  <a:ext cx="7675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nvGrpSpPr>
          <xdr:cNvPr id="371" name="Group 370">
            <a:extLst>
              <a:ext uri="{FF2B5EF4-FFF2-40B4-BE49-F238E27FC236}">
                <a16:creationId xmlns:a16="http://schemas.microsoft.com/office/drawing/2014/main" id="{9135789A-45D6-4C31-9376-4D388E5AA56F}"/>
              </a:ext>
            </a:extLst>
          </xdr:cNvPr>
          <xdr:cNvGrpSpPr/>
        </xdr:nvGrpSpPr>
        <xdr:grpSpPr>
          <a:xfrm>
            <a:off x="4619625" y="1600200"/>
            <a:ext cx="247650" cy="409575"/>
            <a:chOff x="7572375" y="19707225"/>
            <a:chExt cx="1447800" cy="2667000"/>
          </a:xfrm>
        </xdr:grpSpPr>
        <xdr:cxnSp macro="">
          <xdr:nvCxnSpPr>
            <xdr:cNvPr id="372" name="Straight Connector 371">
              <a:extLst>
                <a:ext uri="{FF2B5EF4-FFF2-40B4-BE49-F238E27FC236}">
                  <a16:creationId xmlns:a16="http://schemas.microsoft.com/office/drawing/2014/main" id="{765D7E28-B5E5-4C11-8599-F85F1C73240C}"/>
                </a:ext>
              </a:extLst>
            </xdr:cNvPr>
            <xdr:cNvCxnSpPr/>
          </xdr:nvCxnSpPr>
          <xdr:spPr>
            <a:xfrm flipH="1">
              <a:off x="8572500" y="21145500"/>
              <a:ext cx="9525" cy="1000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fLocksText="0">
          <xdr:nvSpPr>
            <xdr:cNvPr id="373" name="Oval 372" descr="P">
              <a:extLst>
                <a:ext uri="{FF2B5EF4-FFF2-40B4-BE49-F238E27FC236}">
                  <a16:creationId xmlns:a16="http://schemas.microsoft.com/office/drawing/2014/main" id="{1B833A9D-B1A5-44A6-8B1B-C84CA2E2026B}"/>
                </a:ext>
                <a:ext uri="{C183D7F6-B498-43B3-948B-1728B52AA6E4}">
                  <adec:decorative xmlns:adec="http://schemas.microsoft.com/office/drawing/2017/decorative" val="0"/>
                </a:ext>
              </a:extLst>
            </xdr:cNvPr>
            <xdr:cNvSpPr/>
          </xdr:nvSpPr>
          <xdr:spPr>
            <a:xfrm>
              <a:off x="7572375" y="19707225"/>
              <a:ext cx="1447800" cy="14954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en-US" sz="1100">
                  <a:solidFill>
                    <a:schemeClr val="tx1"/>
                  </a:solidFill>
                </a:rPr>
                <a:t>P</a:t>
              </a:r>
              <a:endParaRPr lang="en-BE" sz="1100">
                <a:solidFill>
                  <a:schemeClr val="tx1"/>
                </a:solidFill>
              </a:endParaRPr>
            </a:p>
          </xdr:txBody>
        </xdr:sp>
        <xdr:cxnSp macro="">
          <xdr:nvCxnSpPr>
            <xdr:cNvPr id="374" name="Straight Connector 373">
              <a:extLst>
                <a:ext uri="{FF2B5EF4-FFF2-40B4-BE49-F238E27FC236}">
                  <a16:creationId xmlns:a16="http://schemas.microsoft.com/office/drawing/2014/main" id="{A3A7EB8C-51DD-466B-9A9A-8DBA24B02F7F}"/>
                </a:ext>
              </a:extLst>
            </xdr:cNvPr>
            <xdr:cNvCxnSpPr/>
          </xdr:nvCxnSpPr>
          <xdr:spPr>
            <a:xfrm flipH="1">
              <a:off x="8020050" y="21164550"/>
              <a:ext cx="9525" cy="1000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5" name="Rectangle 374">
              <a:extLst>
                <a:ext uri="{FF2B5EF4-FFF2-40B4-BE49-F238E27FC236}">
                  <a16:creationId xmlns:a16="http://schemas.microsoft.com/office/drawing/2014/main" id="{53C3F0C9-8C86-40D3-B12F-15140588A6EA}"/>
                </a:ext>
              </a:extLst>
            </xdr:cNvPr>
            <xdr:cNvSpPr/>
          </xdr:nvSpPr>
          <xdr:spPr>
            <a:xfrm>
              <a:off x="8058150" y="21869400"/>
              <a:ext cx="495300" cy="5048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BE" sz="1100"/>
            </a:p>
          </xdr:txBody>
        </xdr:sp>
      </xdr:grpSp>
    </xdr:grpSp>
    <xdr:clientData/>
  </xdr:twoCellAnchor>
  <xdr:twoCellAnchor>
    <xdr:from>
      <xdr:col>67</xdr:col>
      <xdr:colOff>9525</xdr:colOff>
      <xdr:row>13</xdr:row>
      <xdr:rowOff>114300</xdr:rowOff>
    </xdr:from>
    <xdr:to>
      <xdr:col>68</xdr:col>
      <xdr:colOff>66836</xdr:colOff>
      <xdr:row>16</xdr:row>
      <xdr:rowOff>19046</xdr:rowOff>
    </xdr:to>
    <xdr:grpSp>
      <xdr:nvGrpSpPr>
        <xdr:cNvPr id="377" name="Group 376">
          <a:extLst>
            <a:ext uri="{FF2B5EF4-FFF2-40B4-BE49-F238E27FC236}">
              <a16:creationId xmlns:a16="http://schemas.microsoft.com/office/drawing/2014/main" id="{A51643BF-8FE4-4BAC-8C8E-49CF2A5B4321}"/>
            </a:ext>
          </a:extLst>
        </xdr:cNvPr>
        <xdr:cNvGrpSpPr/>
      </xdr:nvGrpSpPr>
      <xdr:grpSpPr>
        <a:xfrm rot="5400000">
          <a:off x="7615320" y="1776330"/>
          <a:ext cx="276221" cy="171611"/>
          <a:chOff x="4333876" y="8261897"/>
          <a:chExt cx="962013" cy="1176967"/>
        </a:xfrm>
      </xdr:grpSpPr>
      <xdr:grpSp>
        <xdr:nvGrpSpPr>
          <xdr:cNvPr id="378" name="Group 352">
            <a:extLst>
              <a:ext uri="{FF2B5EF4-FFF2-40B4-BE49-F238E27FC236}">
                <a16:creationId xmlns:a16="http://schemas.microsoft.com/office/drawing/2014/main" id="{ECDEE3EF-467B-4186-99C3-34D2C3711043}"/>
              </a:ext>
            </a:extLst>
          </xdr:cNvPr>
          <xdr:cNvGrpSpPr>
            <a:grpSpLocks/>
          </xdr:cNvGrpSpPr>
        </xdr:nvGrpSpPr>
        <xdr:grpSpPr bwMode="auto">
          <a:xfrm>
            <a:off x="4333876" y="8261897"/>
            <a:ext cx="962013" cy="1176967"/>
            <a:chOff x="3633792" y="7089071"/>
            <a:chExt cx="1671571" cy="783243"/>
          </a:xfrm>
        </xdr:grpSpPr>
        <xdr:grpSp>
          <xdr:nvGrpSpPr>
            <xdr:cNvPr id="380" name="Group 750">
              <a:extLst>
                <a:ext uri="{FF2B5EF4-FFF2-40B4-BE49-F238E27FC236}">
                  <a16:creationId xmlns:a16="http://schemas.microsoft.com/office/drawing/2014/main" id="{8FA9DBB3-E126-43A1-80F8-424A950EEAA3}"/>
                </a:ext>
              </a:extLst>
            </xdr:cNvPr>
            <xdr:cNvGrpSpPr>
              <a:grpSpLocks/>
            </xdr:cNvGrpSpPr>
          </xdr:nvGrpSpPr>
          <xdr:grpSpPr bwMode="auto">
            <a:xfrm rot="-5400000">
              <a:off x="4077956" y="6644907"/>
              <a:ext cx="783243" cy="1671571"/>
              <a:chOff x="4012361" y="6781834"/>
              <a:chExt cx="1351202" cy="2104946"/>
            </a:xfrm>
          </xdr:grpSpPr>
          <xdr:sp macro="" textlink="">
            <xdr:nvSpPr>
              <xdr:cNvPr id="382" name="Rectangle 381">
                <a:extLst>
                  <a:ext uri="{FF2B5EF4-FFF2-40B4-BE49-F238E27FC236}">
                    <a16:creationId xmlns:a16="http://schemas.microsoft.com/office/drawing/2014/main" id="{668F836A-6963-4C05-AA0B-6EEB8CF2113F}"/>
                  </a:ext>
                </a:extLst>
              </xdr:cNvPr>
              <xdr:cNvSpPr/>
            </xdr:nvSpPr>
            <xdr:spPr>
              <a:xfrm>
                <a:off x="4190691" y="8522409"/>
                <a:ext cx="630377" cy="3643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83" name="Group 740">
                <a:extLst>
                  <a:ext uri="{FF2B5EF4-FFF2-40B4-BE49-F238E27FC236}">
                    <a16:creationId xmlns:a16="http://schemas.microsoft.com/office/drawing/2014/main" id="{0D2B1E38-D737-4AF5-B5F2-2FF1239CF17E}"/>
                  </a:ext>
                </a:extLst>
              </xdr:cNvPr>
              <xdr:cNvGrpSpPr>
                <a:grpSpLocks/>
              </xdr:cNvGrpSpPr>
            </xdr:nvGrpSpPr>
            <xdr:grpSpPr bwMode="auto">
              <a:xfrm rot="5400000">
                <a:off x="4118781" y="6675414"/>
                <a:ext cx="1138361" cy="1351202"/>
                <a:chOff x="4365454" y="8453223"/>
                <a:chExt cx="169162" cy="165585"/>
              </a:xfrm>
            </xdr:grpSpPr>
            <xdr:grpSp>
              <xdr:nvGrpSpPr>
                <xdr:cNvPr id="384" name="Group 160">
                  <a:extLst>
                    <a:ext uri="{FF2B5EF4-FFF2-40B4-BE49-F238E27FC236}">
                      <a16:creationId xmlns:a16="http://schemas.microsoft.com/office/drawing/2014/main" id="{35CEB7C9-427E-47BA-B3A4-F51173BD52A3}"/>
                    </a:ext>
                  </a:extLst>
                </xdr:cNvPr>
                <xdr:cNvGrpSpPr>
                  <a:grpSpLocks/>
                </xdr:cNvGrpSpPr>
              </xdr:nvGrpSpPr>
              <xdr:grpSpPr bwMode="auto">
                <a:xfrm>
                  <a:off x="4365454" y="8456221"/>
                  <a:ext cx="169162" cy="162587"/>
                  <a:chOff x="967311" y="8977295"/>
                  <a:chExt cx="918341" cy="624961"/>
                </a:xfrm>
              </xdr:grpSpPr>
              <xdr:sp macro="" textlink="">
                <xdr:nvSpPr>
                  <xdr:cNvPr id="388" name="Flowchart: Collate 387">
                    <a:extLst>
                      <a:ext uri="{FF2B5EF4-FFF2-40B4-BE49-F238E27FC236}">
                        <a16:creationId xmlns:a16="http://schemas.microsoft.com/office/drawing/2014/main" id="{B067EFB1-F47B-49D9-8348-B70EAB2227DA}"/>
                      </a:ext>
                    </a:extLst>
                  </xdr:cNvPr>
                  <xdr:cNvSpPr/>
                </xdr:nvSpPr>
                <xdr:spPr>
                  <a:xfrm rot="5400000">
                    <a:off x="1195601" y="8912205"/>
                    <a:ext cx="461761" cy="918341"/>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89" name="Straight Connector 388">
                    <a:extLst>
                      <a:ext uri="{FF2B5EF4-FFF2-40B4-BE49-F238E27FC236}">
                        <a16:creationId xmlns:a16="http://schemas.microsoft.com/office/drawing/2014/main" id="{00260D0A-C7C3-4B66-90D8-1B2A8DD7FEF1}"/>
                      </a:ext>
                    </a:extLst>
                  </xdr:cNvPr>
                  <xdr:cNvCxnSpPr>
                    <a:stCxn id="387" idx="0"/>
                  </xdr:cNvCxnSpPr>
                </xdr:nvCxnSpPr>
                <xdr:spPr>
                  <a:xfrm rot="5400000" flipH="1" flipV="1">
                    <a:off x="1256505" y="9131216"/>
                    <a:ext cx="3078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85" name="Group 739">
                  <a:extLst>
                    <a:ext uri="{FF2B5EF4-FFF2-40B4-BE49-F238E27FC236}">
                      <a16:creationId xmlns:a16="http://schemas.microsoft.com/office/drawing/2014/main" id="{84422459-6819-4567-9B81-8EBDB24F43A8}"/>
                    </a:ext>
                  </a:extLst>
                </xdr:cNvPr>
                <xdr:cNvGrpSpPr>
                  <a:grpSpLocks/>
                </xdr:cNvGrpSpPr>
              </xdr:nvGrpSpPr>
              <xdr:grpSpPr bwMode="auto">
                <a:xfrm>
                  <a:off x="4407744" y="8453223"/>
                  <a:ext cx="84581" cy="123172"/>
                  <a:chOff x="4407744" y="8453223"/>
                  <a:chExt cx="84581" cy="123172"/>
                </a:xfrm>
              </xdr:grpSpPr>
              <xdr:cxnSp macro="">
                <xdr:nvCxnSpPr>
                  <xdr:cNvPr id="386" name="Straight Connector 385">
                    <a:extLst>
                      <a:ext uri="{FF2B5EF4-FFF2-40B4-BE49-F238E27FC236}">
                        <a16:creationId xmlns:a16="http://schemas.microsoft.com/office/drawing/2014/main" id="{CF2E6A3C-8779-4D4B-9E3A-73475D61F52C}"/>
                      </a:ext>
                    </a:extLst>
                  </xdr:cNvPr>
                  <xdr:cNvCxnSpPr/>
                </xdr:nvCxnSpPr>
                <xdr:spPr>
                  <a:xfrm flipV="1">
                    <a:off x="4407744" y="8453223"/>
                    <a:ext cx="845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7" name="Oval 386">
                    <a:extLst>
                      <a:ext uri="{FF2B5EF4-FFF2-40B4-BE49-F238E27FC236}">
                        <a16:creationId xmlns:a16="http://schemas.microsoft.com/office/drawing/2014/main" id="{75B3D925-CF89-496A-A7FF-9953AE39676C}"/>
                      </a:ext>
                    </a:extLst>
                  </xdr:cNvPr>
                  <xdr:cNvSpPr/>
                </xdr:nvSpPr>
                <xdr:spPr>
                  <a:xfrm>
                    <a:off x="4425932" y="8536351"/>
                    <a:ext cx="52863" cy="40044"/>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381" name="Straight Connector 380">
              <a:extLst>
                <a:ext uri="{FF2B5EF4-FFF2-40B4-BE49-F238E27FC236}">
                  <a16:creationId xmlns:a16="http://schemas.microsoft.com/office/drawing/2014/main" id="{0BFB0FC7-2B17-4465-A215-3FDC635947C9}"/>
                </a:ext>
              </a:extLst>
            </xdr:cNvPr>
            <xdr:cNvCxnSpPr/>
          </xdr:nvCxnSpPr>
          <xdr:spPr>
            <a:xfrm rot="10800000" flipV="1">
              <a:off x="4537767" y="7399058"/>
              <a:ext cx="564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9" name="Straight Connector 378">
            <a:extLst>
              <a:ext uri="{FF2B5EF4-FFF2-40B4-BE49-F238E27FC236}">
                <a16:creationId xmlns:a16="http://schemas.microsoft.com/office/drawing/2014/main" id="{C3754163-35C6-439A-8972-3D7A1BDF2A5E}"/>
              </a:ext>
            </a:extLst>
          </xdr:cNvPr>
          <xdr:cNvCxnSpPr/>
        </xdr:nvCxnSpPr>
        <xdr:spPr bwMode="auto">
          <a:xfrm rot="10800000" flipV="1">
            <a:off x="4854138" y="9296960"/>
            <a:ext cx="3251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-11986202</xdr:colOff>
      <xdr:row>26</xdr:row>
      <xdr:rowOff>4</xdr:rowOff>
    </xdr:from>
    <xdr:to>
      <xdr:col>59</xdr:col>
      <xdr:colOff>57164</xdr:colOff>
      <xdr:row>49</xdr:row>
      <xdr:rowOff>104778</xdr:rowOff>
    </xdr:to>
    <xdr:grpSp>
      <xdr:nvGrpSpPr>
        <xdr:cNvPr id="4" name="Group 3">
          <a:extLst>
            <a:ext uri="{FF2B5EF4-FFF2-40B4-BE49-F238E27FC236}">
              <a16:creationId xmlns:a16="http://schemas.microsoft.com/office/drawing/2014/main" id="{0E2CBF33-966D-49BD-A2F3-C0C0F9E237C0}"/>
            </a:ext>
          </a:extLst>
        </xdr:cNvPr>
        <xdr:cNvGrpSpPr/>
      </xdr:nvGrpSpPr>
      <xdr:grpSpPr>
        <a:xfrm>
          <a:off x="-11986202" y="3219454"/>
          <a:ext cx="18787066" cy="2952749"/>
          <a:chOff x="-11986202" y="3219454"/>
          <a:chExt cx="18787066" cy="2952749"/>
        </a:xfrm>
      </xdr:grpSpPr>
      <xdr:grpSp>
        <xdr:nvGrpSpPr>
          <xdr:cNvPr id="203657" name="Group 219">
            <a:extLst>
              <a:ext uri="{FF2B5EF4-FFF2-40B4-BE49-F238E27FC236}">
                <a16:creationId xmlns:a16="http://schemas.microsoft.com/office/drawing/2014/main" id="{28CA6014-BA30-4673-B6F6-A7415FF1F127}"/>
              </a:ext>
            </a:extLst>
          </xdr:cNvPr>
          <xdr:cNvGrpSpPr>
            <a:grpSpLocks/>
          </xdr:cNvGrpSpPr>
        </xdr:nvGrpSpPr>
        <xdr:grpSpPr bwMode="auto">
          <a:xfrm>
            <a:off x="-11986202" y="3219454"/>
            <a:ext cx="18787066" cy="2952749"/>
            <a:chOff x="-12652952" y="12068179"/>
            <a:chExt cx="18787066" cy="2952749"/>
          </a:xfrm>
        </xdr:grpSpPr>
        <xdr:grpSp>
          <xdr:nvGrpSpPr>
            <xdr:cNvPr id="203705" name="Group 403">
              <a:extLst>
                <a:ext uri="{FF2B5EF4-FFF2-40B4-BE49-F238E27FC236}">
                  <a16:creationId xmlns:a16="http://schemas.microsoft.com/office/drawing/2014/main" id="{5B805C5F-1048-4AFF-ABFF-CC04E09B12A1}"/>
                </a:ext>
              </a:extLst>
            </xdr:cNvPr>
            <xdr:cNvGrpSpPr>
              <a:grpSpLocks/>
            </xdr:cNvGrpSpPr>
          </xdr:nvGrpSpPr>
          <xdr:grpSpPr bwMode="auto">
            <a:xfrm>
              <a:off x="2619391" y="12068179"/>
              <a:ext cx="3514723" cy="2952749"/>
              <a:chOff x="2754887" y="13677899"/>
              <a:chExt cx="3519314" cy="2947998"/>
            </a:xfrm>
          </xdr:grpSpPr>
          <xdr:grpSp>
            <xdr:nvGrpSpPr>
              <xdr:cNvPr id="203732" name="Group 319">
                <a:extLst>
                  <a:ext uri="{FF2B5EF4-FFF2-40B4-BE49-F238E27FC236}">
                    <a16:creationId xmlns:a16="http://schemas.microsoft.com/office/drawing/2014/main" id="{87197B94-9128-4483-9BB9-A3EDD2D3962D}"/>
                  </a:ext>
                </a:extLst>
              </xdr:cNvPr>
              <xdr:cNvGrpSpPr>
                <a:grpSpLocks/>
              </xdr:cNvGrpSpPr>
            </xdr:nvGrpSpPr>
            <xdr:grpSpPr bwMode="auto">
              <a:xfrm rot="5400000">
                <a:off x="3040545" y="13392241"/>
                <a:ext cx="2947998" cy="3519314"/>
                <a:chOff x="778617" y="13494959"/>
                <a:chExt cx="3269508" cy="3519314"/>
              </a:xfrm>
            </xdr:grpSpPr>
            <xdr:sp macro="" textlink="">
              <xdr:nvSpPr>
                <xdr:cNvPr id="249" name="TextBox 248">
                  <a:extLst>
                    <a:ext uri="{FF2B5EF4-FFF2-40B4-BE49-F238E27FC236}">
                      <a16:creationId xmlns:a16="http://schemas.microsoft.com/office/drawing/2014/main" id="{FF1B4CFD-DDF1-479F-A5C7-4F51576F0F55}"/>
                    </a:ext>
                  </a:extLst>
                </xdr:cNvPr>
                <xdr:cNvSpPr txBox="1"/>
              </xdr:nvSpPr>
              <xdr:spPr>
                <a:xfrm rot="16200000">
                  <a:off x="2846621" y="14882116"/>
                  <a:ext cx="314736" cy="210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D2</a:t>
                  </a:r>
                </a:p>
              </xdr:txBody>
            </xdr:sp>
            <xdr:grpSp>
              <xdr:nvGrpSpPr>
                <xdr:cNvPr id="203735" name="Group 318">
                  <a:extLst>
                    <a:ext uri="{FF2B5EF4-FFF2-40B4-BE49-F238E27FC236}">
                      <a16:creationId xmlns:a16="http://schemas.microsoft.com/office/drawing/2014/main" id="{BEDEA3C4-51C3-4671-B0AB-82887391C53A}"/>
                    </a:ext>
                  </a:extLst>
                </xdr:cNvPr>
                <xdr:cNvGrpSpPr>
                  <a:grpSpLocks/>
                </xdr:cNvGrpSpPr>
              </xdr:nvGrpSpPr>
              <xdr:grpSpPr bwMode="auto">
                <a:xfrm>
                  <a:off x="778617" y="13494959"/>
                  <a:ext cx="3269508" cy="3519314"/>
                  <a:chOff x="778617" y="13494959"/>
                  <a:chExt cx="3269508" cy="3519314"/>
                </a:xfrm>
              </xdr:grpSpPr>
              <xdr:sp macro="" textlink="">
                <xdr:nvSpPr>
                  <xdr:cNvPr id="251" name="TextBox 250">
                    <a:extLst>
                      <a:ext uri="{FF2B5EF4-FFF2-40B4-BE49-F238E27FC236}">
                        <a16:creationId xmlns:a16="http://schemas.microsoft.com/office/drawing/2014/main" id="{D59FE30E-E891-4A58-91C0-36D6DD705D0B}"/>
                      </a:ext>
                    </a:extLst>
                  </xdr:cNvPr>
                  <xdr:cNvSpPr txBox="1"/>
                </xdr:nvSpPr>
                <xdr:spPr bwMode="auto">
                  <a:xfrm rot="16200000">
                    <a:off x="1596752" y="14614457"/>
                    <a:ext cx="1010969" cy="62226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lang="en-US" sz="800" u="sng" baseline="0">
                        <a:latin typeface="Trebuchet MS" panose="020B0603020202020204" pitchFamily="34" charset="0"/>
                      </a:rPr>
                      <a:t>Débitmètre à diaphragme (à placer verticalement)</a:t>
                    </a:r>
                  </a:p>
                </xdr:txBody>
              </xdr:sp>
              <xdr:sp macro="" textlink="">
                <xdr:nvSpPr>
                  <xdr:cNvPr id="203737" name="Line 331">
                    <a:extLst>
                      <a:ext uri="{FF2B5EF4-FFF2-40B4-BE49-F238E27FC236}">
                        <a16:creationId xmlns:a16="http://schemas.microsoft.com/office/drawing/2014/main" id="{49109601-7870-4A25-9233-BE3EC1750F08}"/>
                      </a:ext>
                    </a:extLst>
                  </xdr:cNvPr>
                  <xdr:cNvSpPr>
                    <a:spLocks noChangeShapeType="1"/>
                  </xdr:cNvSpPr>
                </xdr:nvSpPr>
                <xdr:spPr bwMode="auto">
                  <a:xfrm flipV="1">
                    <a:off x="3383669" y="14482765"/>
                    <a:ext cx="14778" cy="957843"/>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3738" name="Line 333">
                    <a:extLst>
                      <a:ext uri="{FF2B5EF4-FFF2-40B4-BE49-F238E27FC236}">
                        <a16:creationId xmlns:a16="http://schemas.microsoft.com/office/drawing/2014/main" id="{AC692C5A-E1B3-47F9-B56E-50BAC626F186}"/>
                      </a:ext>
                    </a:extLst>
                  </xdr:cNvPr>
                  <xdr:cNvSpPr>
                    <a:spLocks noChangeShapeType="1"/>
                  </xdr:cNvSpPr>
                </xdr:nvSpPr>
                <xdr:spPr bwMode="auto">
                  <a:xfrm>
                    <a:off x="1815097" y="15452240"/>
                    <a:ext cx="191205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4" name="TextBox 253">
                    <a:extLst>
                      <a:ext uri="{FF2B5EF4-FFF2-40B4-BE49-F238E27FC236}">
                        <a16:creationId xmlns:a16="http://schemas.microsoft.com/office/drawing/2014/main" id="{74531B33-2802-4897-895C-87E29B679F81}"/>
                      </a:ext>
                    </a:extLst>
                  </xdr:cNvPr>
                  <xdr:cNvSpPr txBox="1"/>
                </xdr:nvSpPr>
                <xdr:spPr bwMode="auto">
                  <a:xfrm rot="16200000">
                    <a:off x="2376278" y="13828732"/>
                    <a:ext cx="295661" cy="200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1"</a:t>
                    </a:r>
                  </a:p>
                </xdr:txBody>
              </xdr:sp>
              <xdr:sp macro="" textlink="">
                <xdr:nvSpPr>
                  <xdr:cNvPr id="255" name="TextBox 254">
                    <a:extLst>
                      <a:ext uri="{FF2B5EF4-FFF2-40B4-BE49-F238E27FC236}">
                        <a16:creationId xmlns:a16="http://schemas.microsoft.com/office/drawing/2014/main" id="{55A00C1A-4017-4B65-A6F0-9504BA927C62}"/>
                      </a:ext>
                    </a:extLst>
                  </xdr:cNvPr>
                  <xdr:cNvSpPr txBox="1"/>
                </xdr:nvSpPr>
                <xdr:spPr bwMode="auto">
                  <a:xfrm rot="16200000">
                    <a:off x="2825022" y="13680902"/>
                    <a:ext cx="305198" cy="200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1"</a:t>
                    </a:r>
                  </a:p>
                </xdr:txBody>
              </xdr:sp>
              <xdr:sp macro="" textlink="">
                <xdr:nvSpPr>
                  <xdr:cNvPr id="203741" name="Oval 245">
                    <a:extLst>
                      <a:ext uri="{FF2B5EF4-FFF2-40B4-BE49-F238E27FC236}">
                        <a16:creationId xmlns:a16="http://schemas.microsoft.com/office/drawing/2014/main" id="{EEE580CE-3146-4683-928F-42C591501322}"/>
                      </a:ext>
                    </a:extLst>
                  </xdr:cNvPr>
                  <xdr:cNvSpPr>
                    <a:spLocks noChangeArrowheads="1"/>
                  </xdr:cNvSpPr>
                </xdr:nvSpPr>
                <xdr:spPr bwMode="auto">
                  <a:xfrm>
                    <a:off x="778621" y="16621126"/>
                    <a:ext cx="427962" cy="393147"/>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03742" name="Line 267">
                    <a:extLst>
                      <a:ext uri="{FF2B5EF4-FFF2-40B4-BE49-F238E27FC236}">
                        <a16:creationId xmlns:a16="http://schemas.microsoft.com/office/drawing/2014/main" id="{46532CA8-1869-463B-B522-02F8B391C87E}"/>
                      </a:ext>
                    </a:extLst>
                  </xdr:cNvPr>
                  <xdr:cNvSpPr>
                    <a:spLocks noChangeShapeType="1"/>
                  </xdr:cNvSpPr>
                </xdr:nvSpPr>
                <xdr:spPr bwMode="auto">
                  <a:xfrm flipV="1">
                    <a:off x="778617" y="14330362"/>
                    <a:ext cx="739471" cy="2419353"/>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03743" name="Line 268">
                    <a:extLst>
                      <a:ext uri="{FF2B5EF4-FFF2-40B4-BE49-F238E27FC236}">
                        <a16:creationId xmlns:a16="http://schemas.microsoft.com/office/drawing/2014/main" id="{CF3D5D08-019C-49AD-9CE9-C5905DD59870}"/>
                      </a:ext>
                    </a:extLst>
                  </xdr:cNvPr>
                  <xdr:cNvSpPr>
                    <a:spLocks noChangeShapeType="1"/>
                  </xdr:cNvSpPr>
                </xdr:nvSpPr>
                <xdr:spPr bwMode="auto">
                  <a:xfrm flipV="1">
                    <a:off x="1074405" y="15654336"/>
                    <a:ext cx="2419120" cy="1352553"/>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03744" name="Oval 328">
                    <a:extLst>
                      <a:ext uri="{FF2B5EF4-FFF2-40B4-BE49-F238E27FC236}">
                        <a16:creationId xmlns:a16="http://schemas.microsoft.com/office/drawing/2014/main" id="{9F5E0B02-CC9C-4788-A307-8D91FBE8F0E6}"/>
                      </a:ext>
                    </a:extLst>
                  </xdr:cNvPr>
                  <xdr:cNvSpPr>
                    <a:spLocks noChangeArrowheads="1"/>
                  </xdr:cNvSpPr>
                </xdr:nvSpPr>
                <xdr:spPr bwMode="auto">
                  <a:xfrm>
                    <a:off x="1475058" y="13494959"/>
                    <a:ext cx="2573067" cy="2364166"/>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03745" name="Rectangle 329">
                    <a:extLst>
                      <a:ext uri="{FF2B5EF4-FFF2-40B4-BE49-F238E27FC236}">
                        <a16:creationId xmlns:a16="http://schemas.microsoft.com/office/drawing/2014/main" id="{8E4792A0-C4BA-4A19-9ABA-84E917130D06}"/>
                      </a:ext>
                    </a:extLst>
                  </xdr:cNvPr>
                  <xdr:cNvSpPr>
                    <a:spLocks noChangeArrowheads="1"/>
                  </xdr:cNvSpPr>
                </xdr:nvSpPr>
                <xdr:spPr bwMode="auto">
                  <a:xfrm>
                    <a:off x="2737757" y="15129901"/>
                    <a:ext cx="57203" cy="326566"/>
                  </a:xfrm>
                  <a:prstGeom prst="rect">
                    <a:avLst/>
                  </a:prstGeom>
                  <a:solidFill>
                    <a:srgbClr val="000000"/>
                  </a:solidFill>
                  <a:ln w="9525">
                    <a:solidFill>
                      <a:srgbClr val="000000"/>
                    </a:solidFill>
                    <a:miter lim="800000"/>
                    <a:headEnd/>
                    <a:tailEnd/>
                  </a:ln>
                </xdr:spPr>
              </xdr:sp>
              <xdr:sp macro="" textlink="">
                <xdr:nvSpPr>
                  <xdr:cNvPr id="203746" name="Rectangle 330">
                    <a:extLst>
                      <a:ext uri="{FF2B5EF4-FFF2-40B4-BE49-F238E27FC236}">
                        <a16:creationId xmlns:a16="http://schemas.microsoft.com/office/drawing/2014/main" id="{97D73059-CE5F-438D-BBFF-661886D8D963}"/>
                      </a:ext>
                    </a:extLst>
                  </xdr:cNvPr>
                  <xdr:cNvSpPr>
                    <a:spLocks noChangeArrowheads="1"/>
                  </xdr:cNvSpPr>
                </xdr:nvSpPr>
                <xdr:spPr bwMode="auto">
                  <a:xfrm>
                    <a:off x="2737757" y="14465144"/>
                    <a:ext cx="57203" cy="338191"/>
                  </a:xfrm>
                  <a:prstGeom prst="rect">
                    <a:avLst/>
                  </a:prstGeom>
                  <a:solidFill>
                    <a:srgbClr val="000000"/>
                  </a:solidFill>
                  <a:ln w="9525">
                    <a:solidFill>
                      <a:srgbClr val="000000"/>
                    </a:solidFill>
                    <a:miter lim="800000"/>
                    <a:headEnd/>
                    <a:tailEnd/>
                  </a:ln>
                </xdr:spPr>
              </xdr:sp>
              <xdr:sp macro="" textlink="">
                <xdr:nvSpPr>
                  <xdr:cNvPr id="203747" name="Line 332">
                    <a:extLst>
                      <a:ext uri="{FF2B5EF4-FFF2-40B4-BE49-F238E27FC236}">
                        <a16:creationId xmlns:a16="http://schemas.microsoft.com/office/drawing/2014/main" id="{1342D3B7-50F4-41D2-AE61-823B61C816D5}"/>
                      </a:ext>
                    </a:extLst>
                  </xdr:cNvPr>
                  <xdr:cNvSpPr>
                    <a:spLocks noChangeShapeType="1"/>
                  </xdr:cNvSpPr>
                </xdr:nvSpPr>
                <xdr:spPr bwMode="auto">
                  <a:xfrm flipH="1" flipV="1">
                    <a:off x="3129072" y="14797087"/>
                    <a:ext cx="5542" cy="332813"/>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3748" name="Line 336">
                    <a:extLst>
                      <a:ext uri="{FF2B5EF4-FFF2-40B4-BE49-F238E27FC236}">
                        <a16:creationId xmlns:a16="http://schemas.microsoft.com/office/drawing/2014/main" id="{48D97290-3310-411B-932F-E9AE123D85D9}"/>
                      </a:ext>
                    </a:extLst>
                  </xdr:cNvPr>
                  <xdr:cNvSpPr>
                    <a:spLocks noChangeShapeType="1"/>
                  </xdr:cNvSpPr>
                </xdr:nvSpPr>
                <xdr:spPr bwMode="auto">
                  <a:xfrm>
                    <a:off x="1475833" y="14463715"/>
                    <a:ext cx="255644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749" name="Line 341">
                    <a:extLst>
                      <a:ext uri="{FF2B5EF4-FFF2-40B4-BE49-F238E27FC236}">
                        <a16:creationId xmlns:a16="http://schemas.microsoft.com/office/drawing/2014/main" id="{078DF56A-7C5D-4830-9664-8CE5C749BD6F}"/>
                      </a:ext>
                    </a:extLst>
                  </xdr:cNvPr>
                  <xdr:cNvSpPr>
                    <a:spLocks noChangeShapeType="1"/>
                  </xdr:cNvSpPr>
                </xdr:nvSpPr>
                <xdr:spPr bwMode="auto">
                  <a:xfrm flipV="1">
                    <a:off x="2347930" y="13924038"/>
                    <a:ext cx="0" cy="1955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750" name="Line 342">
                    <a:extLst>
                      <a:ext uri="{FF2B5EF4-FFF2-40B4-BE49-F238E27FC236}">
                        <a16:creationId xmlns:a16="http://schemas.microsoft.com/office/drawing/2014/main" id="{10620A26-7271-4A95-9694-8688937D719B}"/>
                      </a:ext>
                    </a:extLst>
                  </xdr:cNvPr>
                  <xdr:cNvSpPr>
                    <a:spLocks noChangeShapeType="1"/>
                  </xdr:cNvSpPr>
                </xdr:nvSpPr>
                <xdr:spPr bwMode="auto">
                  <a:xfrm flipV="1">
                    <a:off x="3213330" y="13924038"/>
                    <a:ext cx="0" cy="1955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751" name="Line 343">
                    <a:extLst>
                      <a:ext uri="{FF2B5EF4-FFF2-40B4-BE49-F238E27FC236}">
                        <a16:creationId xmlns:a16="http://schemas.microsoft.com/office/drawing/2014/main" id="{56161BDF-C1A7-4ABD-B6D3-01D7513B3E12}"/>
                      </a:ext>
                    </a:extLst>
                  </xdr:cNvPr>
                  <xdr:cNvSpPr>
                    <a:spLocks noChangeShapeType="1"/>
                  </xdr:cNvSpPr>
                </xdr:nvSpPr>
                <xdr:spPr bwMode="auto">
                  <a:xfrm flipH="1" flipV="1">
                    <a:off x="2737757" y="13924038"/>
                    <a:ext cx="0" cy="4671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752" name="Line 344">
                    <a:extLst>
                      <a:ext uri="{FF2B5EF4-FFF2-40B4-BE49-F238E27FC236}">
                        <a16:creationId xmlns:a16="http://schemas.microsoft.com/office/drawing/2014/main" id="{4755E86E-D50F-487C-A8A8-7FA15F6FCE18}"/>
                      </a:ext>
                    </a:extLst>
                  </xdr:cNvPr>
                  <xdr:cNvSpPr>
                    <a:spLocks noChangeShapeType="1"/>
                  </xdr:cNvSpPr>
                </xdr:nvSpPr>
                <xdr:spPr bwMode="auto">
                  <a:xfrm flipV="1">
                    <a:off x="2794960" y="13920789"/>
                    <a:ext cx="11912" cy="470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753" name="Line 345">
                    <a:extLst>
                      <a:ext uri="{FF2B5EF4-FFF2-40B4-BE49-F238E27FC236}">
                        <a16:creationId xmlns:a16="http://schemas.microsoft.com/office/drawing/2014/main" id="{718A420C-63B8-4C70-BAA7-7BFC4228C061}"/>
                      </a:ext>
                    </a:extLst>
                  </xdr:cNvPr>
                  <xdr:cNvSpPr>
                    <a:spLocks noChangeShapeType="1"/>
                  </xdr:cNvSpPr>
                </xdr:nvSpPr>
                <xdr:spPr bwMode="auto">
                  <a:xfrm>
                    <a:off x="2347930" y="13978995"/>
                    <a:ext cx="399361" cy="0"/>
                  </a:xfrm>
                  <a:prstGeom prst="line">
                    <a:avLst/>
                  </a:prstGeom>
                  <a:noFill/>
                  <a:ln w="9525">
                    <a:solidFill>
                      <a:srgbClr val="000000"/>
                    </a:solidFill>
                    <a:round/>
                    <a:headEnd type="triangle" w="med" len="sm"/>
                    <a:tailEnd type="triangle" w="med" len="sm"/>
                  </a:ln>
                  <a:extLst>
                    <a:ext uri="{909E8E84-426E-40DD-AFC4-6F175D3DCCD1}">
                      <a14:hiddenFill xmlns:a14="http://schemas.microsoft.com/office/drawing/2010/main">
                        <a:noFill/>
                      </a14:hiddenFill>
                    </a:ext>
                  </a:extLst>
                </xdr:spPr>
              </xdr:sp>
              <xdr:sp macro="" textlink="">
                <xdr:nvSpPr>
                  <xdr:cNvPr id="203754" name="Line 346">
                    <a:extLst>
                      <a:ext uri="{FF2B5EF4-FFF2-40B4-BE49-F238E27FC236}">
                        <a16:creationId xmlns:a16="http://schemas.microsoft.com/office/drawing/2014/main" id="{7B231650-F6C1-4833-A205-1834021701DF}"/>
                      </a:ext>
                    </a:extLst>
                  </xdr:cNvPr>
                  <xdr:cNvSpPr>
                    <a:spLocks noChangeShapeType="1"/>
                  </xdr:cNvSpPr>
                </xdr:nvSpPr>
                <xdr:spPr bwMode="auto">
                  <a:xfrm>
                    <a:off x="2804494" y="13988506"/>
                    <a:ext cx="399361" cy="0"/>
                  </a:xfrm>
                  <a:prstGeom prst="line">
                    <a:avLst/>
                  </a:prstGeom>
                  <a:noFill/>
                  <a:ln w="9525">
                    <a:solidFill>
                      <a:srgbClr val="000000"/>
                    </a:solidFill>
                    <a:round/>
                    <a:headEnd type="triangle" w="med" len="sm"/>
                    <a:tailEnd type="triangle" w="med" len="sm"/>
                  </a:ln>
                  <a:extLst>
                    <a:ext uri="{909E8E84-426E-40DD-AFC4-6F175D3DCCD1}">
                      <a14:hiddenFill xmlns:a14="http://schemas.microsoft.com/office/drawing/2010/main">
                        <a:noFill/>
                      </a14:hiddenFill>
                    </a:ext>
                  </a:extLst>
                </xdr:spPr>
              </xdr:sp>
              <xdr:sp macro="" textlink="">
                <xdr:nvSpPr>
                  <xdr:cNvPr id="203755" name="Line 347">
                    <a:extLst>
                      <a:ext uri="{FF2B5EF4-FFF2-40B4-BE49-F238E27FC236}">
                        <a16:creationId xmlns:a16="http://schemas.microsoft.com/office/drawing/2014/main" id="{4764488B-1C10-4149-8391-A66D38343FF0}"/>
                      </a:ext>
                    </a:extLst>
                  </xdr:cNvPr>
                  <xdr:cNvSpPr>
                    <a:spLocks noChangeShapeType="1"/>
                  </xdr:cNvSpPr>
                </xdr:nvSpPr>
                <xdr:spPr bwMode="auto">
                  <a:xfrm>
                    <a:off x="2821561" y="15129901"/>
                    <a:ext cx="376174" cy="5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756" name="Line 348">
                    <a:extLst>
                      <a:ext uri="{FF2B5EF4-FFF2-40B4-BE49-F238E27FC236}">
                        <a16:creationId xmlns:a16="http://schemas.microsoft.com/office/drawing/2014/main" id="{0F90223B-FF3D-41E3-A678-B5EC0FF8AC78}"/>
                      </a:ext>
                    </a:extLst>
                  </xdr:cNvPr>
                  <xdr:cNvSpPr>
                    <a:spLocks noChangeShapeType="1"/>
                  </xdr:cNvSpPr>
                </xdr:nvSpPr>
                <xdr:spPr bwMode="auto">
                  <a:xfrm flipV="1">
                    <a:off x="2817436" y="14806612"/>
                    <a:ext cx="411992" cy="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2" name="Oval 367">
                    <a:extLst>
                      <a:ext uri="{FF2B5EF4-FFF2-40B4-BE49-F238E27FC236}">
                        <a16:creationId xmlns:a16="http://schemas.microsoft.com/office/drawing/2014/main" id="{70FC8BA3-C760-466E-9CD0-86FE298B7AF7}"/>
                      </a:ext>
                    </a:extLst>
                  </xdr:cNvPr>
                  <xdr:cNvSpPr>
                    <a:spLocks noChangeArrowheads="1"/>
                  </xdr:cNvSpPr>
                </xdr:nvSpPr>
                <xdr:spPr bwMode="auto">
                  <a:xfrm>
                    <a:off x="1864933" y="13514048"/>
                    <a:ext cx="232030" cy="228899"/>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I</a:t>
                    </a:r>
                  </a:p>
                </xdr:txBody>
              </xdr:sp>
              <xdr:sp macro="" textlink="">
                <xdr:nvSpPr>
                  <xdr:cNvPr id="203758" name="Line 368">
                    <a:extLst>
                      <a:ext uri="{FF2B5EF4-FFF2-40B4-BE49-F238E27FC236}">
                        <a16:creationId xmlns:a16="http://schemas.microsoft.com/office/drawing/2014/main" id="{60087C52-DE6E-4E07-9D35-4245125B0A51}"/>
                      </a:ext>
                    </a:extLst>
                  </xdr:cNvPr>
                  <xdr:cNvSpPr>
                    <a:spLocks noChangeShapeType="1"/>
                  </xdr:cNvSpPr>
                </xdr:nvSpPr>
                <xdr:spPr bwMode="auto">
                  <a:xfrm flipH="1" flipV="1">
                    <a:off x="2095812" y="13952573"/>
                    <a:ext cx="191075" cy="2677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759" name="Line 369">
                    <a:extLst>
                      <a:ext uri="{FF2B5EF4-FFF2-40B4-BE49-F238E27FC236}">
                        <a16:creationId xmlns:a16="http://schemas.microsoft.com/office/drawing/2014/main" id="{DFA23D2F-C57B-4BAA-B09C-9F918A101D10}"/>
                      </a:ext>
                    </a:extLst>
                  </xdr:cNvPr>
                  <xdr:cNvSpPr>
                    <a:spLocks noChangeShapeType="1"/>
                  </xdr:cNvSpPr>
                </xdr:nvSpPr>
                <xdr:spPr bwMode="auto">
                  <a:xfrm>
                    <a:off x="2095816" y="13952573"/>
                    <a:ext cx="1000967" cy="2571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TextBox 274">
                    <a:extLst>
                      <a:ext uri="{FF2B5EF4-FFF2-40B4-BE49-F238E27FC236}">
                        <a16:creationId xmlns:a16="http://schemas.microsoft.com/office/drawing/2014/main" id="{8D1F5C31-43E4-41D0-84D1-9C15EE16A0AC}"/>
                      </a:ext>
                    </a:extLst>
                  </xdr:cNvPr>
                  <xdr:cNvSpPr txBox="1"/>
                </xdr:nvSpPr>
                <xdr:spPr>
                  <a:xfrm rot="16200000">
                    <a:off x="3351631" y="14734789"/>
                    <a:ext cx="391035" cy="200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D1</a:t>
                    </a:r>
                  </a:p>
                </xdr:txBody>
              </xdr:sp>
            </xdr:grpSp>
          </xdr:grpSp>
          <xdr:sp macro="" textlink="">
            <xdr:nvSpPr>
              <xdr:cNvPr id="203733" name="Rectangle 89">
                <a:extLst>
                  <a:ext uri="{FF2B5EF4-FFF2-40B4-BE49-F238E27FC236}">
                    <a16:creationId xmlns:a16="http://schemas.microsoft.com/office/drawing/2014/main" id="{C85AD6A0-771F-4CD5-A6A9-A769C1A3CFB5}"/>
                  </a:ext>
                </a:extLst>
              </xdr:cNvPr>
              <xdr:cNvSpPr>
                <a:spLocks noChangeArrowheads="1"/>
              </xdr:cNvSpPr>
            </xdr:nvSpPr>
            <xdr:spPr bwMode="auto">
              <a:xfrm>
                <a:off x="2790825" y="13839825"/>
                <a:ext cx="323850" cy="85725"/>
              </a:xfrm>
              <a:prstGeom prst="rect">
                <a:avLst/>
              </a:prstGeom>
              <a:solidFill>
                <a:srgbClr val="FFFFFF"/>
              </a:solidFill>
              <a:ln w="9525">
                <a:solidFill>
                  <a:srgbClr val="000000"/>
                </a:solidFill>
                <a:miter lim="800000"/>
                <a:headEnd/>
                <a:tailEnd/>
              </a:ln>
            </xdr:spPr>
          </xdr:sp>
        </xdr:grpSp>
        <xdr:cxnSp macro="">
          <xdr:nvCxnSpPr>
            <xdr:cNvPr id="246" name="Straight Connector 245">
              <a:extLst>
                <a:ext uri="{FF2B5EF4-FFF2-40B4-BE49-F238E27FC236}">
                  <a16:creationId xmlns:a16="http://schemas.microsoft.com/office/drawing/2014/main" id="{D5924041-82EC-473B-91B2-45BF5D42D955}"/>
                </a:ext>
              </a:extLst>
            </xdr:cNvPr>
            <xdr:cNvCxnSpPr>
              <a:cxnSpLocks/>
            </xdr:cNvCxnSpPr>
          </xdr:nvCxnSpPr>
          <xdr:spPr bwMode="auto">
            <a:xfrm rot="5400000" flipH="1" flipV="1">
              <a:off x="-12691052" y="13420723"/>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90" name="Group 353">
            <a:extLst>
              <a:ext uri="{FF2B5EF4-FFF2-40B4-BE49-F238E27FC236}">
                <a16:creationId xmlns:a16="http://schemas.microsoft.com/office/drawing/2014/main" id="{E0DCBABC-527A-4ADA-A7FD-E3642525C17E}"/>
              </a:ext>
            </a:extLst>
          </xdr:cNvPr>
          <xdr:cNvGrpSpPr>
            <a:grpSpLocks/>
          </xdr:cNvGrpSpPr>
        </xdr:nvGrpSpPr>
        <xdr:grpSpPr bwMode="auto">
          <a:xfrm>
            <a:off x="5810250" y="4562475"/>
            <a:ext cx="266700" cy="161925"/>
            <a:chOff x="2881317" y="7067562"/>
            <a:chExt cx="1652572" cy="804939"/>
          </a:xfrm>
        </xdr:grpSpPr>
        <xdr:grpSp>
          <xdr:nvGrpSpPr>
            <xdr:cNvPr id="391" name="Group 352">
              <a:extLst>
                <a:ext uri="{FF2B5EF4-FFF2-40B4-BE49-F238E27FC236}">
                  <a16:creationId xmlns:a16="http://schemas.microsoft.com/office/drawing/2014/main" id="{5AD65D4B-59BC-4C0E-A32E-112A5D6C4BCE}"/>
                </a:ext>
              </a:extLst>
            </xdr:cNvPr>
            <xdr:cNvGrpSpPr>
              <a:grpSpLocks/>
            </xdr:cNvGrpSpPr>
          </xdr:nvGrpSpPr>
          <xdr:grpSpPr bwMode="auto">
            <a:xfrm>
              <a:off x="2881317" y="7067562"/>
              <a:ext cx="1652572" cy="804939"/>
              <a:chOff x="2881317" y="7067562"/>
              <a:chExt cx="1652572" cy="804939"/>
            </a:xfrm>
          </xdr:grpSpPr>
          <xdr:grpSp>
            <xdr:nvGrpSpPr>
              <xdr:cNvPr id="393" name="Group 750">
                <a:extLst>
                  <a:ext uri="{FF2B5EF4-FFF2-40B4-BE49-F238E27FC236}">
                    <a16:creationId xmlns:a16="http://schemas.microsoft.com/office/drawing/2014/main" id="{5F7533BF-10E3-446B-A1CE-D441F79C5BC3}"/>
                  </a:ext>
                </a:extLst>
              </xdr:cNvPr>
              <xdr:cNvGrpSpPr>
                <a:grpSpLocks/>
              </xdr:cNvGrpSpPr>
            </xdr:nvGrpSpPr>
            <xdr:grpSpPr bwMode="auto">
              <a:xfrm rot="-5400000">
                <a:off x="3305133" y="6643746"/>
                <a:ext cx="804939" cy="1652572"/>
                <a:chOff x="4012027" y="5834267"/>
                <a:chExt cx="1388627" cy="2081016"/>
              </a:xfrm>
            </xdr:grpSpPr>
            <xdr:sp macro="" textlink="">
              <xdr:nvSpPr>
                <xdr:cNvPr id="395" name="Rectangle 394">
                  <a:extLst>
                    <a:ext uri="{FF2B5EF4-FFF2-40B4-BE49-F238E27FC236}">
                      <a16:creationId xmlns:a16="http://schemas.microsoft.com/office/drawing/2014/main" id="{24C902BD-7D37-4E81-934C-9265C4D72F97}"/>
                    </a:ext>
                  </a:extLst>
                </xdr:cNvPr>
                <xdr:cNvSpPr/>
              </xdr:nvSpPr>
              <xdr:spPr>
                <a:xfrm>
                  <a:off x="4420447" y="5834267"/>
                  <a:ext cx="571788" cy="4459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96" name="Group 740">
                  <a:extLst>
                    <a:ext uri="{FF2B5EF4-FFF2-40B4-BE49-F238E27FC236}">
                      <a16:creationId xmlns:a16="http://schemas.microsoft.com/office/drawing/2014/main" id="{B7D628DE-48F6-4031-A376-3662B88F616C}"/>
                    </a:ext>
                  </a:extLst>
                </xdr:cNvPr>
                <xdr:cNvGrpSpPr>
                  <a:grpSpLocks/>
                </xdr:cNvGrpSpPr>
              </xdr:nvGrpSpPr>
              <xdr:grpSpPr bwMode="auto">
                <a:xfrm rot="5400000">
                  <a:off x="4139603" y="6654232"/>
                  <a:ext cx="1133475" cy="1388627"/>
                  <a:chOff x="4365454" y="8448663"/>
                  <a:chExt cx="168436" cy="170171"/>
                </a:xfrm>
              </xdr:grpSpPr>
              <xdr:grpSp>
                <xdr:nvGrpSpPr>
                  <xdr:cNvPr id="397" name="Group 160">
                    <a:extLst>
                      <a:ext uri="{FF2B5EF4-FFF2-40B4-BE49-F238E27FC236}">
                        <a16:creationId xmlns:a16="http://schemas.microsoft.com/office/drawing/2014/main" id="{425421C6-536E-4940-B8A5-18E70A00B658}"/>
                      </a:ext>
                    </a:extLst>
                  </xdr:cNvPr>
                  <xdr:cNvGrpSpPr>
                    <a:grpSpLocks/>
                  </xdr:cNvGrpSpPr>
                </xdr:nvGrpSpPr>
                <xdr:grpSpPr bwMode="auto">
                  <a:xfrm>
                    <a:off x="4365454" y="8448679"/>
                    <a:ext cx="168436" cy="170155"/>
                    <a:chOff x="967311" y="8948212"/>
                    <a:chExt cx="914400" cy="654044"/>
                  </a:xfrm>
                </xdr:grpSpPr>
                <xdr:sp macro="" textlink="">
                  <xdr:nvSpPr>
                    <xdr:cNvPr id="401" name="Flowchart: Collate 400">
                      <a:extLst>
                        <a:ext uri="{FF2B5EF4-FFF2-40B4-BE49-F238E27FC236}">
                          <a16:creationId xmlns:a16="http://schemas.microsoft.com/office/drawing/2014/main" id="{19D37B26-3AA7-4E9C-956C-A948573C652B}"/>
                        </a:ext>
                      </a:extLst>
                    </xdr:cNvPr>
                    <xdr:cNvSpPr/>
                  </xdr:nvSpPr>
                  <xdr:spPr>
                    <a:xfrm rot="5400000">
                      <a:off x="1201176" y="8921712"/>
                      <a:ext cx="461721" cy="899356"/>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402" name="Straight Connector 401">
                      <a:extLst>
                        <a:ext uri="{FF2B5EF4-FFF2-40B4-BE49-F238E27FC236}">
                          <a16:creationId xmlns:a16="http://schemas.microsoft.com/office/drawing/2014/main" id="{FC3EF86A-7DBB-40BC-9E5A-AE67FB4C1FBD}"/>
                        </a:ext>
                      </a:extLst>
                    </xdr:cNvPr>
                    <xdr:cNvCxnSpPr>
                      <a:stCxn id="400" idx="0"/>
                    </xdr:cNvCxnSpPr>
                  </xdr:nvCxnSpPr>
                  <xdr:spPr>
                    <a:xfrm rot="5400000" flipH="1" flipV="1">
                      <a:off x="1248148" y="9102054"/>
                      <a:ext cx="3078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98" name="Group 739">
                    <a:extLst>
                      <a:ext uri="{FF2B5EF4-FFF2-40B4-BE49-F238E27FC236}">
                        <a16:creationId xmlns:a16="http://schemas.microsoft.com/office/drawing/2014/main" id="{140B4C70-4CA9-4C16-906D-7E3992015194}"/>
                      </a:ext>
                    </a:extLst>
                  </xdr:cNvPr>
                  <xdr:cNvGrpSpPr>
                    <a:grpSpLocks/>
                  </xdr:cNvGrpSpPr>
                </xdr:nvGrpSpPr>
                <xdr:grpSpPr bwMode="auto">
                  <a:xfrm>
                    <a:off x="4409123" y="8448663"/>
                    <a:ext cx="81099" cy="123749"/>
                    <a:chOff x="4409123" y="8448663"/>
                    <a:chExt cx="81099" cy="123749"/>
                  </a:xfrm>
                </xdr:grpSpPr>
                <xdr:cxnSp macro="">
                  <xdr:nvCxnSpPr>
                    <xdr:cNvPr id="399" name="Straight Connector 398">
                      <a:extLst>
                        <a:ext uri="{FF2B5EF4-FFF2-40B4-BE49-F238E27FC236}">
                          <a16:creationId xmlns:a16="http://schemas.microsoft.com/office/drawing/2014/main" id="{7A744B6D-C43F-4658-BBEB-7D3B0C529AD6}"/>
                        </a:ext>
                      </a:extLst>
                    </xdr:cNvPr>
                    <xdr:cNvCxnSpPr/>
                  </xdr:nvCxnSpPr>
                  <xdr:spPr>
                    <a:xfrm flipV="1">
                      <a:off x="4412402" y="8448662"/>
                      <a:ext cx="773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0" name="Oval 399">
                      <a:extLst>
                        <a:ext uri="{FF2B5EF4-FFF2-40B4-BE49-F238E27FC236}">
                          <a16:creationId xmlns:a16="http://schemas.microsoft.com/office/drawing/2014/main" id="{1180592E-D6D3-4FC0-9CB1-F793AF31CC9A}"/>
                        </a:ext>
                      </a:extLst>
                    </xdr:cNvPr>
                    <xdr:cNvSpPr/>
                  </xdr:nvSpPr>
                  <xdr:spPr>
                    <a:xfrm>
                      <a:off x="4434491" y="8528743"/>
                      <a:ext cx="33133" cy="4004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394" name="Straight Connector 393">
                <a:extLst>
                  <a:ext uri="{FF2B5EF4-FFF2-40B4-BE49-F238E27FC236}">
                    <a16:creationId xmlns:a16="http://schemas.microsoft.com/office/drawing/2014/main" id="{31FFDAD4-A4A1-407D-A9B7-3F40123B55D3}"/>
                  </a:ext>
                </a:extLst>
              </xdr:cNvPr>
              <xdr:cNvCxnSpPr/>
            </xdr:nvCxnSpPr>
            <xdr:spPr>
              <a:xfrm rot="10800000" flipV="1">
                <a:off x="3058378" y="7351658"/>
                <a:ext cx="5902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92" name="Straight Connector 391">
              <a:extLst>
                <a:ext uri="{FF2B5EF4-FFF2-40B4-BE49-F238E27FC236}">
                  <a16:creationId xmlns:a16="http://schemas.microsoft.com/office/drawing/2014/main" id="{0F56658B-75A5-4C62-A725-4F824BD81AAD}"/>
                </a:ext>
              </a:extLst>
            </xdr:cNvPr>
            <xdr:cNvCxnSpPr/>
          </xdr:nvCxnSpPr>
          <xdr:spPr>
            <a:xfrm rot="10800000" flipV="1">
              <a:off x="3058378" y="7777802"/>
              <a:ext cx="5902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03" name="Group 353">
            <a:extLst>
              <a:ext uri="{FF2B5EF4-FFF2-40B4-BE49-F238E27FC236}">
                <a16:creationId xmlns:a16="http://schemas.microsoft.com/office/drawing/2014/main" id="{627E041C-45F1-43AF-B9A5-48CFC3DECB78}"/>
              </a:ext>
            </a:extLst>
          </xdr:cNvPr>
          <xdr:cNvGrpSpPr>
            <a:grpSpLocks/>
          </xdr:cNvGrpSpPr>
        </xdr:nvGrpSpPr>
        <xdr:grpSpPr bwMode="auto">
          <a:xfrm>
            <a:off x="5810250" y="5324475"/>
            <a:ext cx="266700" cy="161925"/>
            <a:chOff x="2881317" y="7067562"/>
            <a:chExt cx="1652572" cy="804939"/>
          </a:xfrm>
        </xdr:grpSpPr>
        <xdr:grpSp>
          <xdr:nvGrpSpPr>
            <xdr:cNvPr id="404" name="Group 352">
              <a:extLst>
                <a:ext uri="{FF2B5EF4-FFF2-40B4-BE49-F238E27FC236}">
                  <a16:creationId xmlns:a16="http://schemas.microsoft.com/office/drawing/2014/main" id="{F7372D77-18E0-4890-9D96-5A6E53C55D1F}"/>
                </a:ext>
              </a:extLst>
            </xdr:cNvPr>
            <xdr:cNvGrpSpPr>
              <a:grpSpLocks/>
            </xdr:cNvGrpSpPr>
          </xdr:nvGrpSpPr>
          <xdr:grpSpPr bwMode="auto">
            <a:xfrm>
              <a:off x="2881317" y="7067562"/>
              <a:ext cx="1652572" cy="804939"/>
              <a:chOff x="2881317" y="7067562"/>
              <a:chExt cx="1652572" cy="804939"/>
            </a:xfrm>
          </xdr:grpSpPr>
          <xdr:grpSp>
            <xdr:nvGrpSpPr>
              <xdr:cNvPr id="406" name="Group 750">
                <a:extLst>
                  <a:ext uri="{FF2B5EF4-FFF2-40B4-BE49-F238E27FC236}">
                    <a16:creationId xmlns:a16="http://schemas.microsoft.com/office/drawing/2014/main" id="{B4C8E352-AC32-46AC-8156-588820392E79}"/>
                  </a:ext>
                </a:extLst>
              </xdr:cNvPr>
              <xdr:cNvGrpSpPr>
                <a:grpSpLocks/>
              </xdr:cNvGrpSpPr>
            </xdr:nvGrpSpPr>
            <xdr:grpSpPr bwMode="auto">
              <a:xfrm rot="-5400000">
                <a:off x="3305133" y="6643746"/>
                <a:ext cx="804939" cy="1652572"/>
                <a:chOff x="4012027" y="5834267"/>
                <a:chExt cx="1388627" cy="2081016"/>
              </a:xfrm>
            </xdr:grpSpPr>
            <xdr:sp macro="" textlink="">
              <xdr:nvSpPr>
                <xdr:cNvPr id="408" name="Rectangle 407">
                  <a:extLst>
                    <a:ext uri="{FF2B5EF4-FFF2-40B4-BE49-F238E27FC236}">
                      <a16:creationId xmlns:a16="http://schemas.microsoft.com/office/drawing/2014/main" id="{1488EE87-00C1-40C0-A334-49C0355A574F}"/>
                    </a:ext>
                  </a:extLst>
                </xdr:cNvPr>
                <xdr:cNvSpPr/>
              </xdr:nvSpPr>
              <xdr:spPr>
                <a:xfrm>
                  <a:off x="4420447" y="5834267"/>
                  <a:ext cx="571788" cy="4459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409" name="Group 740">
                  <a:extLst>
                    <a:ext uri="{FF2B5EF4-FFF2-40B4-BE49-F238E27FC236}">
                      <a16:creationId xmlns:a16="http://schemas.microsoft.com/office/drawing/2014/main" id="{739BE117-6BEF-43C8-9962-4D246C4F63AB}"/>
                    </a:ext>
                  </a:extLst>
                </xdr:cNvPr>
                <xdr:cNvGrpSpPr>
                  <a:grpSpLocks/>
                </xdr:cNvGrpSpPr>
              </xdr:nvGrpSpPr>
              <xdr:grpSpPr bwMode="auto">
                <a:xfrm rot="5400000">
                  <a:off x="4139603" y="6654232"/>
                  <a:ext cx="1133475" cy="1388627"/>
                  <a:chOff x="4365454" y="8448663"/>
                  <a:chExt cx="168436" cy="170171"/>
                </a:xfrm>
              </xdr:grpSpPr>
              <xdr:grpSp>
                <xdr:nvGrpSpPr>
                  <xdr:cNvPr id="410" name="Group 160">
                    <a:extLst>
                      <a:ext uri="{FF2B5EF4-FFF2-40B4-BE49-F238E27FC236}">
                        <a16:creationId xmlns:a16="http://schemas.microsoft.com/office/drawing/2014/main" id="{D5443594-C1BE-451B-A250-BB8D345C3CDA}"/>
                      </a:ext>
                    </a:extLst>
                  </xdr:cNvPr>
                  <xdr:cNvGrpSpPr>
                    <a:grpSpLocks/>
                  </xdr:cNvGrpSpPr>
                </xdr:nvGrpSpPr>
                <xdr:grpSpPr bwMode="auto">
                  <a:xfrm>
                    <a:off x="4365454" y="8448679"/>
                    <a:ext cx="168436" cy="170155"/>
                    <a:chOff x="967311" y="8948212"/>
                    <a:chExt cx="914400" cy="654044"/>
                  </a:xfrm>
                </xdr:grpSpPr>
                <xdr:sp macro="" textlink="">
                  <xdr:nvSpPr>
                    <xdr:cNvPr id="414" name="Flowchart: Collate 413">
                      <a:extLst>
                        <a:ext uri="{FF2B5EF4-FFF2-40B4-BE49-F238E27FC236}">
                          <a16:creationId xmlns:a16="http://schemas.microsoft.com/office/drawing/2014/main" id="{912A97C0-6446-4E62-9C95-10496F21DA83}"/>
                        </a:ext>
                      </a:extLst>
                    </xdr:cNvPr>
                    <xdr:cNvSpPr/>
                  </xdr:nvSpPr>
                  <xdr:spPr>
                    <a:xfrm rot="5400000">
                      <a:off x="1201176" y="8921712"/>
                      <a:ext cx="461721" cy="899356"/>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415" name="Straight Connector 414">
                      <a:extLst>
                        <a:ext uri="{FF2B5EF4-FFF2-40B4-BE49-F238E27FC236}">
                          <a16:creationId xmlns:a16="http://schemas.microsoft.com/office/drawing/2014/main" id="{333FA651-E66C-472F-BA27-8AFBA8A2A900}"/>
                        </a:ext>
                      </a:extLst>
                    </xdr:cNvPr>
                    <xdr:cNvCxnSpPr>
                      <a:stCxn id="413" idx="0"/>
                    </xdr:cNvCxnSpPr>
                  </xdr:nvCxnSpPr>
                  <xdr:spPr>
                    <a:xfrm rot="5400000" flipH="1" flipV="1">
                      <a:off x="1248148" y="9102054"/>
                      <a:ext cx="3078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11" name="Group 739">
                    <a:extLst>
                      <a:ext uri="{FF2B5EF4-FFF2-40B4-BE49-F238E27FC236}">
                        <a16:creationId xmlns:a16="http://schemas.microsoft.com/office/drawing/2014/main" id="{BBCD8E3C-DDBA-4E42-A756-CF9FC149162F}"/>
                      </a:ext>
                    </a:extLst>
                  </xdr:cNvPr>
                  <xdr:cNvGrpSpPr>
                    <a:grpSpLocks/>
                  </xdr:cNvGrpSpPr>
                </xdr:nvGrpSpPr>
                <xdr:grpSpPr bwMode="auto">
                  <a:xfrm>
                    <a:off x="4409123" y="8448663"/>
                    <a:ext cx="81099" cy="123749"/>
                    <a:chOff x="4409123" y="8448663"/>
                    <a:chExt cx="81099" cy="123749"/>
                  </a:xfrm>
                </xdr:grpSpPr>
                <xdr:cxnSp macro="">
                  <xdr:nvCxnSpPr>
                    <xdr:cNvPr id="412" name="Straight Connector 411">
                      <a:extLst>
                        <a:ext uri="{FF2B5EF4-FFF2-40B4-BE49-F238E27FC236}">
                          <a16:creationId xmlns:a16="http://schemas.microsoft.com/office/drawing/2014/main" id="{67A9D775-41DA-43CA-BB3C-5E64F2EB8B4C}"/>
                        </a:ext>
                      </a:extLst>
                    </xdr:cNvPr>
                    <xdr:cNvCxnSpPr/>
                  </xdr:nvCxnSpPr>
                  <xdr:spPr>
                    <a:xfrm flipV="1">
                      <a:off x="4412402" y="8448662"/>
                      <a:ext cx="773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3" name="Oval 412">
                      <a:extLst>
                        <a:ext uri="{FF2B5EF4-FFF2-40B4-BE49-F238E27FC236}">
                          <a16:creationId xmlns:a16="http://schemas.microsoft.com/office/drawing/2014/main" id="{662E02C9-AA70-44DE-A9B6-715CDBB206BF}"/>
                        </a:ext>
                      </a:extLst>
                    </xdr:cNvPr>
                    <xdr:cNvSpPr/>
                  </xdr:nvSpPr>
                  <xdr:spPr>
                    <a:xfrm>
                      <a:off x="4434491" y="8528743"/>
                      <a:ext cx="33133" cy="4004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407" name="Straight Connector 406">
                <a:extLst>
                  <a:ext uri="{FF2B5EF4-FFF2-40B4-BE49-F238E27FC236}">
                    <a16:creationId xmlns:a16="http://schemas.microsoft.com/office/drawing/2014/main" id="{7A1CEF5D-C5F0-42E6-B17C-C21FF6814E94}"/>
                  </a:ext>
                </a:extLst>
              </xdr:cNvPr>
              <xdr:cNvCxnSpPr/>
            </xdr:nvCxnSpPr>
            <xdr:spPr>
              <a:xfrm rot="10800000" flipV="1">
                <a:off x="3058378" y="7351658"/>
                <a:ext cx="5902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05" name="Straight Connector 404">
              <a:extLst>
                <a:ext uri="{FF2B5EF4-FFF2-40B4-BE49-F238E27FC236}">
                  <a16:creationId xmlns:a16="http://schemas.microsoft.com/office/drawing/2014/main" id="{8A8A2F43-56EF-4709-981A-6CF464F538B1}"/>
                </a:ext>
              </a:extLst>
            </xdr:cNvPr>
            <xdr:cNvCxnSpPr/>
          </xdr:nvCxnSpPr>
          <xdr:spPr>
            <a:xfrm rot="10800000" flipV="1">
              <a:off x="3058378" y="7777802"/>
              <a:ext cx="5902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86</xdr:col>
      <xdr:colOff>0</xdr:colOff>
      <xdr:row>24</xdr:row>
      <xdr:rowOff>85725</xdr:rowOff>
    </xdr:from>
    <xdr:to>
      <xdr:col>88</xdr:col>
      <xdr:colOff>47621</xdr:colOff>
      <xdr:row>26</xdr:row>
      <xdr:rowOff>9686</xdr:rowOff>
    </xdr:to>
    <xdr:grpSp>
      <xdr:nvGrpSpPr>
        <xdr:cNvPr id="417" name="Group 416">
          <a:extLst>
            <a:ext uri="{FF2B5EF4-FFF2-40B4-BE49-F238E27FC236}">
              <a16:creationId xmlns:a16="http://schemas.microsoft.com/office/drawing/2014/main" id="{E03BEB5B-379F-4323-800D-DBB2C5BB925E}"/>
            </a:ext>
          </a:extLst>
        </xdr:cNvPr>
        <xdr:cNvGrpSpPr/>
      </xdr:nvGrpSpPr>
      <xdr:grpSpPr>
        <a:xfrm>
          <a:off x="9829800" y="3057525"/>
          <a:ext cx="276221" cy="171611"/>
          <a:chOff x="4333876" y="8261897"/>
          <a:chExt cx="962013" cy="1176967"/>
        </a:xfrm>
      </xdr:grpSpPr>
      <xdr:grpSp>
        <xdr:nvGrpSpPr>
          <xdr:cNvPr id="418" name="Group 352">
            <a:extLst>
              <a:ext uri="{FF2B5EF4-FFF2-40B4-BE49-F238E27FC236}">
                <a16:creationId xmlns:a16="http://schemas.microsoft.com/office/drawing/2014/main" id="{963F72F6-21B2-4797-87B2-D39521842EAF}"/>
              </a:ext>
            </a:extLst>
          </xdr:cNvPr>
          <xdr:cNvGrpSpPr>
            <a:grpSpLocks/>
          </xdr:cNvGrpSpPr>
        </xdr:nvGrpSpPr>
        <xdr:grpSpPr bwMode="auto">
          <a:xfrm>
            <a:off x="4333876" y="8261897"/>
            <a:ext cx="962013" cy="1176967"/>
            <a:chOff x="3633792" y="7089071"/>
            <a:chExt cx="1671571" cy="783243"/>
          </a:xfrm>
        </xdr:grpSpPr>
        <xdr:grpSp>
          <xdr:nvGrpSpPr>
            <xdr:cNvPr id="420" name="Group 750">
              <a:extLst>
                <a:ext uri="{FF2B5EF4-FFF2-40B4-BE49-F238E27FC236}">
                  <a16:creationId xmlns:a16="http://schemas.microsoft.com/office/drawing/2014/main" id="{C22150C1-1369-44D0-B19D-6190C5870E07}"/>
                </a:ext>
              </a:extLst>
            </xdr:cNvPr>
            <xdr:cNvGrpSpPr>
              <a:grpSpLocks/>
            </xdr:cNvGrpSpPr>
          </xdr:nvGrpSpPr>
          <xdr:grpSpPr bwMode="auto">
            <a:xfrm rot="-5400000">
              <a:off x="4077956" y="6644907"/>
              <a:ext cx="783243" cy="1671571"/>
              <a:chOff x="4012361" y="6781834"/>
              <a:chExt cx="1351202" cy="2104946"/>
            </a:xfrm>
          </xdr:grpSpPr>
          <xdr:sp macro="" textlink="">
            <xdr:nvSpPr>
              <xdr:cNvPr id="422" name="Rectangle 421">
                <a:extLst>
                  <a:ext uri="{FF2B5EF4-FFF2-40B4-BE49-F238E27FC236}">
                    <a16:creationId xmlns:a16="http://schemas.microsoft.com/office/drawing/2014/main" id="{7A442728-7807-42CA-AA9C-55A82A3B96D8}"/>
                  </a:ext>
                </a:extLst>
              </xdr:cNvPr>
              <xdr:cNvSpPr/>
            </xdr:nvSpPr>
            <xdr:spPr>
              <a:xfrm>
                <a:off x="4190691" y="8522409"/>
                <a:ext cx="630377" cy="3643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423" name="Group 740">
                <a:extLst>
                  <a:ext uri="{FF2B5EF4-FFF2-40B4-BE49-F238E27FC236}">
                    <a16:creationId xmlns:a16="http://schemas.microsoft.com/office/drawing/2014/main" id="{95216855-2337-4F86-AEAF-DC48D9D7ACCE}"/>
                  </a:ext>
                </a:extLst>
              </xdr:cNvPr>
              <xdr:cNvGrpSpPr>
                <a:grpSpLocks/>
              </xdr:cNvGrpSpPr>
            </xdr:nvGrpSpPr>
            <xdr:grpSpPr bwMode="auto">
              <a:xfrm rot="5400000">
                <a:off x="4118781" y="6675414"/>
                <a:ext cx="1138361" cy="1351202"/>
                <a:chOff x="4365454" y="8453223"/>
                <a:chExt cx="169162" cy="165585"/>
              </a:xfrm>
            </xdr:grpSpPr>
            <xdr:grpSp>
              <xdr:nvGrpSpPr>
                <xdr:cNvPr id="424" name="Group 160">
                  <a:extLst>
                    <a:ext uri="{FF2B5EF4-FFF2-40B4-BE49-F238E27FC236}">
                      <a16:creationId xmlns:a16="http://schemas.microsoft.com/office/drawing/2014/main" id="{239ECFB1-5EBC-47EC-B945-1733338049DA}"/>
                    </a:ext>
                  </a:extLst>
                </xdr:cNvPr>
                <xdr:cNvGrpSpPr>
                  <a:grpSpLocks/>
                </xdr:cNvGrpSpPr>
              </xdr:nvGrpSpPr>
              <xdr:grpSpPr bwMode="auto">
                <a:xfrm>
                  <a:off x="4365454" y="8456221"/>
                  <a:ext cx="169162" cy="162587"/>
                  <a:chOff x="967311" y="8977295"/>
                  <a:chExt cx="918341" cy="624961"/>
                </a:xfrm>
              </xdr:grpSpPr>
              <xdr:sp macro="" textlink="">
                <xdr:nvSpPr>
                  <xdr:cNvPr id="428" name="Flowchart: Collate 427">
                    <a:extLst>
                      <a:ext uri="{FF2B5EF4-FFF2-40B4-BE49-F238E27FC236}">
                        <a16:creationId xmlns:a16="http://schemas.microsoft.com/office/drawing/2014/main" id="{4217DB79-BF4D-4907-8BFA-C86E12F8D1FE}"/>
                      </a:ext>
                    </a:extLst>
                  </xdr:cNvPr>
                  <xdr:cNvSpPr/>
                </xdr:nvSpPr>
                <xdr:spPr>
                  <a:xfrm rot="5400000">
                    <a:off x="1195601" y="8912205"/>
                    <a:ext cx="461761" cy="918341"/>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429" name="Straight Connector 428">
                    <a:extLst>
                      <a:ext uri="{FF2B5EF4-FFF2-40B4-BE49-F238E27FC236}">
                        <a16:creationId xmlns:a16="http://schemas.microsoft.com/office/drawing/2014/main" id="{720E05CB-8BD7-4E96-84B5-977047E46C19}"/>
                      </a:ext>
                    </a:extLst>
                  </xdr:cNvPr>
                  <xdr:cNvCxnSpPr>
                    <a:stCxn id="427" idx="0"/>
                  </xdr:cNvCxnSpPr>
                </xdr:nvCxnSpPr>
                <xdr:spPr>
                  <a:xfrm rot="5400000" flipH="1" flipV="1">
                    <a:off x="1256505" y="9131216"/>
                    <a:ext cx="3078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25" name="Group 739">
                  <a:extLst>
                    <a:ext uri="{FF2B5EF4-FFF2-40B4-BE49-F238E27FC236}">
                      <a16:creationId xmlns:a16="http://schemas.microsoft.com/office/drawing/2014/main" id="{DC64E51D-1A68-464A-ACB9-6038D51734B5}"/>
                    </a:ext>
                  </a:extLst>
                </xdr:cNvPr>
                <xdr:cNvGrpSpPr>
                  <a:grpSpLocks/>
                </xdr:cNvGrpSpPr>
              </xdr:nvGrpSpPr>
              <xdr:grpSpPr bwMode="auto">
                <a:xfrm>
                  <a:off x="4407744" y="8453223"/>
                  <a:ext cx="84581" cy="123172"/>
                  <a:chOff x="4407744" y="8453223"/>
                  <a:chExt cx="84581" cy="123172"/>
                </a:xfrm>
              </xdr:grpSpPr>
              <xdr:cxnSp macro="">
                <xdr:nvCxnSpPr>
                  <xdr:cNvPr id="426" name="Straight Connector 425">
                    <a:extLst>
                      <a:ext uri="{FF2B5EF4-FFF2-40B4-BE49-F238E27FC236}">
                        <a16:creationId xmlns:a16="http://schemas.microsoft.com/office/drawing/2014/main" id="{DEFB3C0A-948C-43D3-A022-6450F65A50F3}"/>
                      </a:ext>
                    </a:extLst>
                  </xdr:cNvPr>
                  <xdr:cNvCxnSpPr/>
                </xdr:nvCxnSpPr>
                <xdr:spPr>
                  <a:xfrm flipV="1">
                    <a:off x="4407744" y="8453223"/>
                    <a:ext cx="845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27" name="Oval 426">
                    <a:extLst>
                      <a:ext uri="{FF2B5EF4-FFF2-40B4-BE49-F238E27FC236}">
                        <a16:creationId xmlns:a16="http://schemas.microsoft.com/office/drawing/2014/main" id="{20691CC8-CBD2-4767-9C4E-F9620FD44AF8}"/>
                      </a:ext>
                    </a:extLst>
                  </xdr:cNvPr>
                  <xdr:cNvSpPr/>
                </xdr:nvSpPr>
                <xdr:spPr>
                  <a:xfrm>
                    <a:off x="4425932" y="8536351"/>
                    <a:ext cx="52863" cy="40044"/>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421" name="Straight Connector 420">
              <a:extLst>
                <a:ext uri="{FF2B5EF4-FFF2-40B4-BE49-F238E27FC236}">
                  <a16:creationId xmlns:a16="http://schemas.microsoft.com/office/drawing/2014/main" id="{8E39C8C6-76CE-4880-B4B7-020F6D8DB62D}"/>
                </a:ext>
              </a:extLst>
            </xdr:cNvPr>
            <xdr:cNvCxnSpPr/>
          </xdr:nvCxnSpPr>
          <xdr:spPr>
            <a:xfrm rot="10800000" flipV="1">
              <a:off x="4537767" y="7399058"/>
              <a:ext cx="564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19" name="Straight Connector 418">
            <a:extLst>
              <a:ext uri="{FF2B5EF4-FFF2-40B4-BE49-F238E27FC236}">
                <a16:creationId xmlns:a16="http://schemas.microsoft.com/office/drawing/2014/main" id="{C0B5952B-7C8B-42C8-94D9-859EB7596D78}"/>
              </a:ext>
            </a:extLst>
          </xdr:cNvPr>
          <xdr:cNvCxnSpPr/>
        </xdr:nvCxnSpPr>
        <xdr:spPr bwMode="auto">
          <a:xfrm rot="10800000" flipV="1">
            <a:off x="4854138" y="9296960"/>
            <a:ext cx="3251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104775</xdr:colOff>
      <xdr:row>24</xdr:row>
      <xdr:rowOff>85725</xdr:rowOff>
    </xdr:from>
    <xdr:to>
      <xdr:col>79</xdr:col>
      <xdr:colOff>38096</xdr:colOff>
      <xdr:row>26</xdr:row>
      <xdr:rowOff>9686</xdr:rowOff>
    </xdr:to>
    <xdr:grpSp>
      <xdr:nvGrpSpPr>
        <xdr:cNvPr id="430" name="Group 429">
          <a:extLst>
            <a:ext uri="{FF2B5EF4-FFF2-40B4-BE49-F238E27FC236}">
              <a16:creationId xmlns:a16="http://schemas.microsoft.com/office/drawing/2014/main" id="{201966AA-FB26-4E61-ADA0-2CE3611737EE}"/>
            </a:ext>
          </a:extLst>
        </xdr:cNvPr>
        <xdr:cNvGrpSpPr/>
      </xdr:nvGrpSpPr>
      <xdr:grpSpPr>
        <a:xfrm>
          <a:off x="8791575" y="3057525"/>
          <a:ext cx="276221" cy="171611"/>
          <a:chOff x="4333876" y="8261897"/>
          <a:chExt cx="962013" cy="1176967"/>
        </a:xfrm>
      </xdr:grpSpPr>
      <xdr:grpSp>
        <xdr:nvGrpSpPr>
          <xdr:cNvPr id="431" name="Group 352">
            <a:extLst>
              <a:ext uri="{FF2B5EF4-FFF2-40B4-BE49-F238E27FC236}">
                <a16:creationId xmlns:a16="http://schemas.microsoft.com/office/drawing/2014/main" id="{8AA23E73-0246-402F-B0FF-279D6D432838}"/>
              </a:ext>
            </a:extLst>
          </xdr:cNvPr>
          <xdr:cNvGrpSpPr>
            <a:grpSpLocks/>
          </xdr:cNvGrpSpPr>
        </xdr:nvGrpSpPr>
        <xdr:grpSpPr bwMode="auto">
          <a:xfrm>
            <a:off x="4333876" y="8261897"/>
            <a:ext cx="962013" cy="1176967"/>
            <a:chOff x="3633792" y="7089071"/>
            <a:chExt cx="1671571" cy="783243"/>
          </a:xfrm>
        </xdr:grpSpPr>
        <xdr:grpSp>
          <xdr:nvGrpSpPr>
            <xdr:cNvPr id="433" name="Group 750">
              <a:extLst>
                <a:ext uri="{FF2B5EF4-FFF2-40B4-BE49-F238E27FC236}">
                  <a16:creationId xmlns:a16="http://schemas.microsoft.com/office/drawing/2014/main" id="{D27031A7-F2A4-4F2E-B3F1-1C96CAE5D4C5}"/>
                </a:ext>
              </a:extLst>
            </xdr:cNvPr>
            <xdr:cNvGrpSpPr>
              <a:grpSpLocks/>
            </xdr:cNvGrpSpPr>
          </xdr:nvGrpSpPr>
          <xdr:grpSpPr bwMode="auto">
            <a:xfrm rot="-5400000">
              <a:off x="4077956" y="6644907"/>
              <a:ext cx="783243" cy="1671571"/>
              <a:chOff x="4012361" y="6781834"/>
              <a:chExt cx="1351202" cy="2104946"/>
            </a:xfrm>
          </xdr:grpSpPr>
          <xdr:sp macro="" textlink="">
            <xdr:nvSpPr>
              <xdr:cNvPr id="435" name="Rectangle 434">
                <a:extLst>
                  <a:ext uri="{FF2B5EF4-FFF2-40B4-BE49-F238E27FC236}">
                    <a16:creationId xmlns:a16="http://schemas.microsoft.com/office/drawing/2014/main" id="{2C5D9723-6BC1-4D2C-AFEB-9D790A74D4DA}"/>
                  </a:ext>
                </a:extLst>
              </xdr:cNvPr>
              <xdr:cNvSpPr/>
            </xdr:nvSpPr>
            <xdr:spPr>
              <a:xfrm>
                <a:off x="4190691" y="8522409"/>
                <a:ext cx="630377" cy="3643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436" name="Group 740">
                <a:extLst>
                  <a:ext uri="{FF2B5EF4-FFF2-40B4-BE49-F238E27FC236}">
                    <a16:creationId xmlns:a16="http://schemas.microsoft.com/office/drawing/2014/main" id="{72B9C3F3-0844-407A-973A-4C448367BDA3}"/>
                  </a:ext>
                </a:extLst>
              </xdr:cNvPr>
              <xdr:cNvGrpSpPr>
                <a:grpSpLocks/>
              </xdr:cNvGrpSpPr>
            </xdr:nvGrpSpPr>
            <xdr:grpSpPr bwMode="auto">
              <a:xfrm rot="5400000">
                <a:off x="4118781" y="6675414"/>
                <a:ext cx="1138361" cy="1351202"/>
                <a:chOff x="4365454" y="8453223"/>
                <a:chExt cx="169162" cy="165585"/>
              </a:xfrm>
            </xdr:grpSpPr>
            <xdr:grpSp>
              <xdr:nvGrpSpPr>
                <xdr:cNvPr id="437" name="Group 160">
                  <a:extLst>
                    <a:ext uri="{FF2B5EF4-FFF2-40B4-BE49-F238E27FC236}">
                      <a16:creationId xmlns:a16="http://schemas.microsoft.com/office/drawing/2014/main" id="{29322E91-82C5-4752-937E-037F9B756ED7}"/>
                    </a:ext>
                  </a:extLst>
                </xdr:cNvPr>
                <xdr:cNvGrpSpPr>
                  <a:grpSpLocks/>
                </xdr:cNvGrpSpPr>
              </xdr:nvGrpSpPr>
              <xdr:grpSpPr bwMode="auto">
                <a:xfrm>
                  <a:off x="4365454" y="8456221"/>
                  <a:ext cx="169162" cy="162587"/>
                  <a:chOff x="967311" y="8977295"/>
                  <a:chExt cx="918341" cy="624961"/>
                </a:xfrm>
              </xdr:grpSpPr>
              <xdr:sp macro="" textlink="">
                <xdr:nvSpPr>
                  <xdr:cNvPr id="441" name="Flowchart: Collate 440">
                    <a:extLst>
                      <a:ext uri="{FF2B5EF4-FFF2-40B4-BE49-F238E27FC236}">
                        <a16:creationId xmlns:a16="http://schemas.microsoft.com/office/drawing/2014/main" id="{55C29268-6750-473F-83D3-8C289F247A0B}"/>
                      </a:ext>
                    </a:extLst>
                  </xdr:cNvPr>
                  <xdr:cNvSpPr/>
                </xdr:nvSpPr>
                <xdr:spPr>
                  <a:xfrm rot="5400000">
                    <a:off x="1195601" y="8912205"/>
                    <a:ext cx="461761" cy="918341"/>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442" name="Straight Connector 441">
                    <a:extLst>
                      <a:ext uri="{FF2B5EF4-FFF2-40B4-BE49-F238E27FC236}">
                        <a16:creationId xmlns:a16="http://schemas.microsoft.com/office/drawing/2014/main" id="{B63AFCBA-88B0-4795-B9FA-97E7DFB97604}"/>
                      </a:ext>
                    </a:extLst>
                  </xdr:cNvPr>
                  <xdr:cNvCxnSpPr>
                    <a:stCxn id="440" idx="0"/>
                  </xdr:cNvCxnSpPr>
                </xdr:nvCxnSpPr>
                <xdr:spPr>
                  <a:xfrm rot="5400000" flipH="1" flipV="1">
                    <a:off x="1256505" y="9131216"/>
                    <a:ext cx="3078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38" name="Group 739">
                  <a:extLst>
                    <a:ext uri="{FF2B5EF4-FFF2-40B4-BE49-F238E27FC236}">
                      <a16:creationId xmlns:a16="http://schemas.microsoft.com/office/drawing/2014/main" id="{1338695A-E08A-43A1-8E19-90E03B10C43E}"/>
                    </a:ext>
                  </a:extLst>
                </xdr:cNvPr>
                <xdr:cNvGrpSpPr>
                  <a:grpSpLocks/>
                </xdr:cNvGrpSpPr>
              </xdr:nvGrpSpPr>
              <xdr:grpSpPr bwMode="auto">
                <a:xfrm>
                  <a:off x="4407744" y="8453223"/>
                  <a:ext cx="84581" cy="123172"/>
                  <a:chOff x="4407744" y="8453223"/>
                  <a:chExt cx="84581" cy="123172"/>
                </a:xfrm>
              </xdr:grpSpPr>
              <xdr:cxnSp macro="">
                <xdr:nvCxnSpPr>
                  <xdr:cNvPr id="439" name="Straight Connector 438">
                    <a:extLst>
                      <a:ext uri="{FF2B5EF4-FFF2-40B4-BE49-F238E27FC236}">
                        <a16:creationId xmlns:a16="http://schemas.microsoft.com/office/drawing/2014/main" id="{0694EE97-7AB1-4890-81E1-5C8CEFB95B11}"/>
                      </a:ext>
                    </a:extLst>
                  </xdr:cNvPr>
                  <xdr:cNvCxnSpPr/>
                </xdr:nvCxnSpPr>
                <xdr:spPr>
                  <a:xfrm flipV="1">
                    <a:off x="4407744" y="8453223"/>
                    <a:ext cx="845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0" name="Oval 439">
                    <a:extLst>
                      <a:ext uri="{FF2B5EF4-FFF2-40B4-BE49-F238E27FC236}">
                        <a16:creationId xmlns:a16="http://schemas.microsoft.com/office/drawing/2014/main" id="{BC309B80-B85E-49F0-889B-B9A65F5619CE}"/>
                      </a:ext>
                    </a:extLst>
                  </xdr:cNvPr>
                  <xdr:cNvSpPr/>
                </xdr:nvSpPr>
                <xdr:spPr>
                  <a:xfrm>
                    <a:off x="4425932" y="8536351"/>
                    <a:ext cx="52863" cy="40044"/>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434" name="Straight Connector 433">
              <a:extLst>
                <a:ext uri="{FF2B5EF4-FFF2-40B4-BE49-F238E27FC236}">
                  <a16:creationId xmlns:a16="http://schemas.microsoft.com/office/drawing/2014/main" id="{1CD9DCFC-1CA8-4B0C-8484-3BC6CAD22447}"/>
                </a:ext>
              </a:extLst>
            </xdr:cNvPr>
            <xdr:cNvCxnSpPr/>
          </xdr:nvCxnSpPr>
          <xdr:spPr>
            <a:xfrm rot="10800000" flipV="1">
              <a:off x="4537767" y="7399058"/>
              <a:ext cx="564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32" name="Straight Connector 431">
            <a:extLst>
              <a:ext uri="{FF2B5EF4-FFF2-40B4-BE49-F238E27FC236}">
                <a16:creationId xmlns:a16="http://schemas.microsoft.com/office/drawing/2014/main" id="{31A86719-0878-4752-9A70-EE089A1AB183}"/>
              </a:ext>
            </a:extLst>
          </xdr:cNvPr>
          <xdr:cNvCxnSpPr/>
        </xdr:nvCxnSpPr>
        <xdr:spPr bwMode="auto">
          <a:xfrm rot="10800000" flipV="1">
            <a:off x="4854138" y="9296960"/>
            <a:ext cx="3251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104775</xdr:colOff>
      <xdr:row>24</xdr:row>
      <xdr:rowOff>85725</xdr:rowOff>
    </xdr:from>
    <xdr:to>
      <xdr:col>72</xdr:col>
      <xdr:colOff>38096</xdr:colOff>
      <xdr:row>26</xdr:row>
      <xdr:rowOff>9686</xdr:rowOff>
    </xdr:to>
    <xdr:grpSp>
      <xdr:nvGrpSpPr>
        <xdr:cNvPr id="443" name="Group 442">
          <a:extLst>
            <a:ext uri="{FF2B5EF4-FFF2-40B4-BE49-F238E27FC236}">
              <a16:creationId xmlns:a16="http://schemas.microsoft.com/office/drawing/2014/main" id="{0BF68CC8-6418-462F-8106-1FF1CF2705EF}"/>
            </a:ext>
          </a:extLst>
        </xdr:cNvPr>
        <xdr:cNvGrpSpPr/>
      </xdr:nvGrpSpPr>
      <xdr:grpSpPr>
        <a:xfrm>
          <a:off x="7991475" y="3057525"/>
          <a:ext cx="276221" cy="171611"/>
          <a:chOff x="4333876" y="8261897"/>
          <a:chExt cx="962013" cy="1176967"/>
        </a:xfrm>
      </xdr:grpSpPr>
      <xdr:grpSp>
        <xdr:nvGrpSpPr>
          <xdr:cNvPr id="444" name="Group 352">
            <a:extLst>
              <a:ext uri="{FF2B5EF4-FFF2-40B4-BE49-F238E27FC236}">
                <a16:creationId xmlns:a16="http://schemas.microsoft.com/office/drawing/2014/main" id="{974EA672-8A3C-438D-89CF-281C0B39A4EB}"/>
              </a:ext>
            </a:extLst>
          </xdr:cNvPr>
          <xdr:cNvGrpSpPr>
            <a:grpSpLocks/>
          </xdr:cNvGrpSpPr>
        </xdr:nvGrpSpPr>
        <xdr:grpSpPr bwMode="auto">
          <a:xfrm>
            <a:off x="4333876" y="8261897"/>
            <a:ext cx="962013" cy="1176967"/>
            <a:chOff x="3633792" y="7089071"/>
            <a:chExt cx="1671571" cy="783243"/>
          </a:xfrm>
        </xdr:grpSpPr>
        <xdr:grpSp>
          <xdr:nvGrpSpPr>
            <xdr:cNvPr id="446" name="Group 750">
              <a:extLst>
                <a:ext uri="{FF2B5EF4-FFF2-40B4-BE49-F238E27FC236}">
                  <a16:creationId xmlns:a16="http://schemas.microsoft.com/office/drawing/2014/main" id="{06621CD2-3D87-4D60-9676-E4768899724A}"/>
                </a:ext>
              </a:extLst>
            </xdr:cNvPr>
            <xdr:cNvGrpSpPr>
              <a:grpSpLocks/>
            </xdr:cNvGrpSpPr>
          </xdr:nvGrpSpPr>
          <xdr:grpSpPr bwMode="auto">
            <a:xfrm rot="-5400000">
              <a:off x="4077956" y="6644907"/>
              <a:ext cx="783243" cy="1671571"/>
              <a:chOff x="4012361" y="6781834"/>
              <a:chExt cx="1351202" cy="2104946"/>
            </a:xfrm>
          </xdr:grpSpPr>
          <xdr:sp macro="" textlink="">
            <xdr:nvSpPr>
              <xdr:cNvPr id="448" name="Rectangle 447">
                <a:extLst>
                  <a:ext uri="{FF2B5EF4-FFF2-40B4-BE49-F238E27FC236}">
                    <a16:creationId xmlns:a16="http://schemas.microsoft.com/office/drawing/2014/main" id="{9FB16072-1CBA-487D-B82E-14525BDA8AC2}"/>
                  </a:ext>
                </a:extLst>
              </xdr:cNvPr>
              <xdr:cNvSpPr/>
            </xdr:nvSpPr>
            <xdr:spPr>
              <a:xfrm>
                <a:off x="4190691" y="8522409"/>
                <a:ext cx="630377" cy="3643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449" name="Group 740">
                <a:extLst>
                  <a:ext uri="{FF2B5EF4-FFF2-40B4-BE49-F238E27FC236}">
                    <a16:creationId xmlns:a16="http://schemas.microsoft.com/office/drawing/2014/main" id="{65C5B4CE-8B9E-42FD-9A1F-D2F4A14FCDE3}"/>
                  </a:ext>
                </a:extLst>
              </xdr:cNvPr>
              <xdr:cNvGrpSpPr>
                <a:grpSpLocks/>
              </xdr:cNvGrpSpPr>
            </xdr:nvGrpSpPr>
            <xdr:grpSpPr bwMode="auto">
              <a:xfrm rot="5400000">
                <a:off x="4118781" y="6675414"/>
                <a:ext cx="1138361" cy="1351202"/>
                <a:chOff x="4365454" y="8453223"/>
                <a:chExt cx="169162" cy="165585"/>
              </a:xfrm>
            </xdr:grpSpPr>
            <xdr:grpSp>
              <xdr:nvGrpSpPr>
                <xdr:cNvPr id="450" name="Group 160">
                  <a:extLst>
                    <a:ext uri="{FF2B5EF4-FFF2-40B4-BE49-F238E27FC236}">
                      <a16:creationId xmlns:a16="http://schemas.microsoft.com/office/drawing/2014/main" id="{4D2F5B12-0471-45F7-B1B5-41C10A5C9B39}"/>
                    </a:ext>
                  </a:extLst>
                </xdr:cNvPr>
                <xdr:cNvGrpSpPr>
                  <a:grpSpLocks/>
                </xdr:cNvGrpSpPr>
              </xdr:nvGrpSpPr>
              <xdr:grpSpPr bwMode="auto">
                <a:xfrm>
                  <a:off x="4365454" y="8456221"/>
                  <a:ext cx="169162" cy="162587"/>
                  <a:chOff x="967311" y="8977295"/>
                  <a:chExt cx="918341" cy="624961"/>
                </a:xfrm>
              </xdr:grpSpPr>
              <xdr:sp macro="" textlink="">
                <xdr:nvSpPr>
                  <xdr:cNvPr id="454" name="Flowchart: Collate 453">
                    <a:extLst>
                      <a:ext uri="{FF2B5EF4-FFF2-40B4-BE49-F238E27FC236}">
                        <a16:creationId xmlns:a16="http://schemas.microsoft.com/office/drawing/2014/main" id="{4A469CAD-4C7B-4BC6-BEC2-00F6708B79AC}"/>
                      </a:ext>
                    </a:extLst>
                  </xdr:cNvPr>
                  <xdr:cNvSpPr/>
                </xdr:nvSpPr>
                <xdr:spPr>
                  <a:xfrm rot="5400000">
                    <a:off x="1195601" y="8912205"/>
                    <a:ext cx="461761" cy="918341"/>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455" name="Straight Connector 454">
                    <a:extLst>
                      <a:ext uri="{FF2B5EF4-FFF2-40B4-BE49-F238E27FC236}">
                        <a16:creationId xmlns:a16="http://schemas.microsoft.com/office/drawing/2014/main" id="{DBF49C7C-9E93-468F-BA5A-6217A293ECEB}"/>
                      </a:ext>
                    </a:extLst>
                  </xdr:cNvPr>
                  <xdr:cNvCxnSpPr>
                    <a:stCxn id="453" idx="0"/>
                  </xdr:cNvCxnSpPr>
                </xdr:nvCxnSpPr>
                <xdr:spPr>
                  <a:xfrm rot="5400000" flipH="1" flipV="1">
                    <a:off x="1256505" y="9131216"/>
                    <a:ext cx="3078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51" name="Group 739">
                  <a:extLst>
                    <a:ext uri="{FF2B5EF4-FFF2-40B4-BE49-F238E27FC236}">
                      <a16:creationId xmlns:a16="http://schemas.microsoft.com/office/drawing/2014/main" id="{F3CAF879-8E32-4536-865D-A7AB22E631D6}"/>
                    </a:ext>
                  </a:extLst>
                </xdr:cNvPr>
                <xdr:cNvGrpSpPr>
                  <a:grpSpLocks/>
                </xdr:cNvGrpSpPr>
              </xdr:nvGrpSpPr>
              <xdr:grpSpPr bwMode="auto">
                <a:xfrm>
                  <a:off x="4407744" y="8453223"/>
                  <a:ext cx="84581" cy="123172"/>
                  <a:chOff x="4407744" y="8453223"/>
                  <a:chExt cx="84581" cy="123172"/>
                </a:xfrm>
              </xdr:grpSpPr>
              <xdr:cxnSp macro="">
                <xdr:nvCxnSpPr>
                  <xdr:cNvPr id="452" name="Straight Connector 451">
                    <a:extLst>
                      <a:ext uri="{FF2B5EF4-FFF2-40B4-BE49-F238E27FC236}">
                        <a16:creationId xmlns:a16="http://schemas.microsoft.com/office/drawing/2014/main" id="{5DD6D5D9-4196-4994-AB02-12FC173AA34D}"/>
                      </a:ext>
                    </a:extLst>
                  </xdr:cNvPr>
                  <xdr:cNvCxnSpPr/>
                </xdr:nvCxnSpPr>
                <xdr:spPr>
                  <a:xfrm flipV="1">
                    <a:off x="4407744" y="8453223"/>
                    <a:ext cx="845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3" name="Oval 452">
                    <a:extLst>
                      <a:ext uri="{FF2B5EF4-FFF2-40B4-BE49-F238E27FC236}">
                        <a16:creationId xmlns:a16="http://schemas.microsoft.com/office/drawing/2014/main" id="{F01D01E3-0A20-49EC-A13D-CDC3778EE5BB}"/>
                      </a:ext>
                    </a:extLst>
                  </xdr:cNvPr>
                  <xdr:cNvSpPr/>
                </xdr:nvSpPr>
                <xdr:spPr>
                  <a:xfrm>
                    <a:off x="4425932" y="8536351"/>
                    <a:ext cx="52863" cy="40044"/>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447" name="Straight Connector 446">
              <a:extLst>
                <a:ext uri="{FF2B5EF4-FFF2-40B4-BE49-F238E27FC236}">
                  <a16:creationId xmlns:a16="http://schemas.microsoft.com/office/drawing/2014/main" id="{81538106-B865-4480-84B4-CF5B9EAF3D59}"/>
                </a:ext>
              </a:extLst>
            </xdr:cNvPr>
            <xdr:cNvCxnSpPr/>
          </xdr:nvCxnSpPr>
          <xdr:spPr>
            <a:xfrm rot="10800000" flipV="1">
              <a:off x="4537767" y="7399058"/>
              <a:ext cx="564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45" name="Straight Connector 444">
            <a:extLst>
              <a:ext uri="{FF2B5EF4-FFF2-40B4-BE49-F238E27FC236}">
                <a16:creationId xmlns:a16="http://schemas.microsoft.com/office/drawing/2014/main" id="{A7FA75AD-51CF-426E-B2EF-8D1DDBEF1BE1}"/>
              </a:ext>
            </a:extLst>
          </xdr:cNvPr>
          <xdr:cNvCxnSpPr/>
        </xdr:nvCxnSpPr>
        <xdr:spPr bwMode="auto">
          <a:xfrm rot="10800000" flipV="1">
            <a:off x="4854138" y="9296960"/>
            <a:ext cx="3251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85</xdr:col>
      <xdr:colOff>87630</xdr:colOff>
      <xdr:row>17</xdr:row>
      <xdr:rowOff>114300</xdr:rowOff>
    </xdr:from>
    <xdr:to>
      <xdr:col>91</xdr:col>
      <xdr:colOff>76244</xdr:colOff>
      <xdr:row>17</xdr:row>
      <xdr:rowOff>114301</xdr:rowOff>
    </xdr:to>
    <xdr:cxnSp macro="">
      <xdr:nvCxnSpPr>
        <xdr:cNvPr id="2" name="Straight Connector 1">
          <a:extLst>
            <a:ext uri="{FF2B5EF4-FFF2-40B4-BE49-F238E27FC236}">
              <a16:creationId xmlns:a16="http://schemas.microsoft.com/office/drawing/2014/main" id="{78DACAAD-EE7B-42D1-A070-F1F946AAD2B3}"/>
            </a:ext>
          </a:extLst>
        </xdr:cNvPr>
        <xdr:cNvCxnSpPr/>
      </xdr:nvCxnSpPr>
      <xdr:spPr>
        <a:xfrm>
          <a:off x="9803130" y="2219325"/>
          <a:ext cx="674414"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9525</xdr:rowOff>
    </xdr:from>
    <xdr:to>
      <xdr:col>33</xdr:col>
      <xdr:colOff>38100</xdr:colOff>
      <xdr:row>19</xdr:row>
      <xdr:rowOff>38100</xdr:rowOff>
    </xdr:to>
    <xdr:grpSp>
      <xdr:nvGrpSpPr>
        <xdr:cNvPr id="204435" name="Group 355">
          <a:extLst>
            <a:ext uri="{FF2B5EF4-FFF2-40B4-BE49-F238E27FC236}">
              <a16:creationId xmlns:a16="http://schemas.microsoft.com/office/drawing/2014/main" id="{59076C6C-3691-400D-AC5F-BAB7222E10D6}"/>
            </a:ext>
          </a:extLst>
        </xdr:cNvPr>
        <xdr:cNvGrpSpPr>
          <a:grpSpLocks/>
        </xdr:cNvGrpSpPr>
      </xdr:nvGrpSpPr>
      <xdr:grpSpPr bwMode="auto">
        <a:xfrm>
          <a:off x="333375" y="1371600"/>
          <a:ext cx="3476625" cy="1019175"/>
          <a:chOff x="295275" y="1371600"/>
          <a:chExt cx="3933825" cy="1019175"/>
        </a:xfrm>
      </xdr:grpSpPr>
      <xdr:sp macro="" textlink="">
        <xdr:nvSpPr>
          <xdr:cNvPr id="204697" name="Freeform 14">
            <a:extLst>
              <a:ext uri="{FF2B5EF4-FFF2-40B4-BE49-F238E27FC236}">
                <a16:creationId xmlns:a16="http://schemas.microsoft.com/office/drawing/2014/main" id="{F0681676-6117-41C4-A871-5E5FB975E359}"/>
              </a:ext>
            </a:extLst>
          </xdr:cNvPr>
          <xdr:cNvSpPr>
            <a:spLocks/>
          </xdr:cNvSpPr>
        </xdr:nvSpPr>
        <xdr:spPr bwMode="auto">
          <a:xfrm>
            <a:off x="3429000" y="181927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98" name="Freeform 15">
            <a:extLst>
              <a:ext uri="{FF2B5EF4-FFF2-40B4-BE49-F238E27FC236}">
                <a16:creationId xmlns:a16="http://schemas.microsoft.com/office/drawing/2014/main" id="{A2867FCD-7115-4BAE-A025-8E9EEEA23D5C}"/>
              </a:ext>
            </a:extLst>
          </xdr:cNvPr>
          <xdr:cNvSpPr>
            <a:spLocks/>
          </xdr:cNvSpPr>
        </xdr:nvSpPr>
        <xdr:spPr bwMode="auto">
          <a:xfrm>
            <a:off x="3457575" y="1943100"/>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99" name="Line 16">
            <a:extLst>
              <a:ext uri="{FF2B5EF4-FFF2-40B4-BE49-F238E27FC236}">
                <a16:creationId xmlns:a16="http://schemas.microsoft.com/office/drawing/2014/main" id="{DA8BC6FF-88D4-4A91-B6B6-7CC16C9403B3}"/>
              </a:ext>
            </a:extLst>
          </xdr:cNvPr>
          <xdr:cNvSpPr>
            <a:spLocks noChangeShapeType="1"/>
          </xdr:cNvSpPr>
        </xdr:nvSpPr>
        <xdr:spPr bwMode="auto">
          <a:xfrm>
            <a:off x="3552825" y="22288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700" name="Line 21">
            <a:extLst>
              <a:ext uri="{FF2B5EF4-FFF2-40B4-BE49-F238E27FC236}">
                <a16:creationId xmlns:a16="http://schemas.microsoft.com/office/drawing/2014/main" id="{F8C3056E-88A2-4C8C-9840-2F0C74C55D73}"/>
              </a:ext>
            </a:extLst>
          </xdr:cNvPr>
          <xdr:cNvSpPr>
            <a:spLocks noChangeShapeType="1"/>
          </xdr:cNvSpPr>
        </xdr:nvSpPr>
        <xdr:spPr bwMode="auto">
          <a:xfrm>
            <a:off x="3533776" y="1981200"/>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4701" name="Group 350">
            <a:extLst>
              <a:ext uri="{FF2B5EF4-FFF2-40B4-BE49-F238E27FC236}">
                <a16:creationId xmlns:a16="http://schemas.microsoft.com/office/drawing/2014/main" id="{45167A06-E3B3-412B-BDA2-D0CD21956D66}"/>
              </a:ext>
            </a:extLst>
          </xdr:cNvPr>
          <xdr:cNvGrpSpPr>
            <a:grpSpLocks/>
          </xdr:cNvGrpSpPr>
        </xdr:nvGrpSpPr>
        <xdr:grpSpPr bwMode="auto">
          <a:xfrm>
            <a:off x="295275" y="1371600"/>
            <a:ext cx="3136282" cy="857250"/>
            <a:chOff x="703791" y="844550"/>
            <a:chExt cx="3136282" cy="857250"/>
          </a:xfrm>
        </xdr:grpSpPr>
        <xdr:grpSp>
          <xdr:nvGrpSpPr>
            <xdr:cNvPr id="204702" name="Group 615">
              <a:extLst>
                <a:ext uri="{FF2B5EF4-FFF2-40B4-BE49-F238E27FC236}">
                  <a16:creationId xmlns:a16="http://schemas.microsoft.com/office/drawing/2014/main" id="{4398E590-757F-42AA-BAA1-D30DB9EE9C66}"/>
                </a:ext>
              </a:extLst>
            </xdr:cNvPr>
            <xdr:cNvGrpSpPr>
              <a:grpSpLocks/>
            </xdr:cNvGrpSpPr>
          </xdr:nvGrpSpPr>
          <xdr:grpSpPr bwMode="auto">
            <a:xfrm>
              <a:off x="1608667" y="844550"/>
              <a:ext cx="722542" cy="615950"/>
              <a:chOff x="1608667" y="844550"/>
              <a:chExt cx="722542" cy="615950"/>
            </a:xfrm>
          </xdr:grpSpPr>
          <xdr:sp macro="" textlink="">
            <xdr:nvSpPr>
              <xdr:cNvPr id="11" name="Oval 22">
                <a:extLst>
                  <a:ext uri="{FF2B5EF4-FFF2-40B4-BE49-F238E27FC236}">
                    <a16:creationId xmlns:a16="http://schemas.microsoft.com/office/drawing/2014/main" id="{A4EBC05C-9236-422C-B760-717985768B57}"/>
                  </a:ext>
                </a:extLst>
              </xdr:cNvPr>
              <xdr:cNvSpPr>
                <a:spLocks noChangeArrowheads="1"/>
              </xdr:cNvSpPr>
            </xdr:nvSpPr>
            <xdr:spPr bwMode="auto">
              <a:xfrm>
                <a:off x="2094102" y="844550"/>
                <a:ext cx="237107"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D</a:t>
                </a:r>
              </a:p>
            </xdr:txBody>
          </xdr:sp>
          <xdr:sp macro="" textlink="">
            <xdr:nvSpPr>
              <xdr:cNvPr id="204705" name="Line 28">
                <a:extLst>
                  <a:ext uri="{FF2B5EF4-FFF2-40B4-BE49-F238E27FC236}">
                    <a16:creationId xmlns:a16="http://schemas.microsoft.com/office/drawing/2014/main" id="{193AED70-0CDE-4EA9-8CE6-36F31433CFCD}"/>
                  </a:ext>
                </a:extLst>
              </xdr:cNvPr>
              <xdr:cNvSpPr>
                <a:spLocks noChangeShapeType="1"/>
              </xdr:cNvSpPr>
            </xdr:nvSpPr>
            <xdr:spPr bwMode="auto">
              <a:xfrm flipH="1">
                <a:off x="1608667" y="1040342"/>
                <a:ext cx="524933" cy="42015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0" name="Rectangle 9">
              <a:extLst>
                <a:ext uri="{FF2B5EF4-FFF2-40B4-BE49-F238E27FC236}">
                  <a16:creationId xmlns:a16="http://schemas.microsoft.com/office/drawing/2014/main" id="{D62CCFEF-D630-4E74-B515-35CA86E8D309}"/>
                </a:ext>
              </a:extLst>
            </xdr:cNvPr>
            <xdr:cNvSpPr/>
          </xdr:nvSpPr>
          <xdr:spPr>
            <a:xfrm>
              <a:off x="703791" y="1463675"/>
              <a:ext cx="3136282"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clientData/>
  </xdr:twoCellAnchor>
  <xdr:twoCellAnchor>
    <xdr:from>
      <xdr:col>91</xdr:col>
      <xdr:colOff>76200</xdr:colOff>
      <xdr:row>15</xdr:row>
      <xdr:rowOff>19050</xdr:rowOff>
    </xdr:from>
    <xdr:to>
      <xdr:col>92</xdr:col>
      <xdr:colOff>38100</xdr:colOff>
      <xdr:row>18</xdr:row>
      <xdr:rowOff>95250</xdr:rowOff>
    </xdr:to>
    <xdr:sp macro="" textlink="">
      <xdr:nvSpPr>
        <xdr:cNvPr id="204436" name="Freeform 275">
          <a:extLst>
            <a:ext uri="{FF2B5EF4-FFF2-40B4-BE49-F238E27FC236}">
              <a16:creationId xmlns:a16="http://schemas.microsoft.com/office/drawing/2014/main" id="{0226ECBF-65F4-4B8C-88B1-978810688988}"/>
            </a:ext>
          </a:extLst>
        </xdr:cNvPr>
        <xdr:cNvSpPr>
          <a:spLocks/>
        </xdr:cNvSpPr>
      </xdr:nvSpPr>
      <xdr:spPr bwMode="auto">
        <a:xfrm>
          <a:off x="10477500" y="187642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93</xdr:col>
      <xdr:colOff>47625</xdr:colOff>
      <xdr:row>16</xdr:row>
      <xdr:rowOff>123825</xdr:rowOff>
    </xdr:from>
    <xdr:to>
      <xdr:col>105</xdr:col>
      <xdr:colOff>47625</xdr:colOff>
      <xdr:row>17</xdr:row>
      <xdr:rowOff>0</xdr:rowOff>
    </xdr:to>
    <xdr:sp macro="" textlink="">
      <xdr:nvSpPr>
        <xdr:cNvPr id="204437" name="Line 278">
          <a:extLst>
            <a:ext uri="{FF2B5EF4-FFF2-40B4-BE49-F238E27FC236}">
              <a16:creationId xmlns:a16="http://schemas.microsoft.com/office/drawing/2014/main" id="{7F2EE831-090E-4B0E-BDE3-DA71310B6590}"/>
            </a:ext>
          </a:extLst>
        </xdr:cNvPr>
        <xdr:cNvSpPr>
          <a:spLocks noChangeShapeType="1"/>
        </xdr:cNvSpPr>
      </xdr:nvSpPr>
      <xdr:spPr bwMode="auto">
        <a:xfrm>
          <a:off x="10677525" y="2105025"/>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95250</xdr:colOff>
      <xdr:row>44</xdr:row>
      <xdr:rowOff>0</xdr:rowOff>
    </xdr:from>
    <xdr:to>
      <xdr:col>10</xdr:col>
      <xdr:colOff>47625</xdr:colOff>
      <xdr:row>50</xdr:row>
      <xdr:rowOff>0</xdr:rowOff>
    </xdr:to>
    <xdr:grpSp>
      <xdr:nvGrpSpPr>
        <xdr:cNvPr id="204438" name="Group 320">
          <a:extLst>
            <a:ext uri="{FF2B5EF4-FFF2-40B4-BE49-F238E27FC236}">
              <a16:creationId xmlns:a16="http://schemas.microsoft.com/office/drawing/2014/main" id="{1FAAD263-8BB2-4ABD-8C7F-FE1811BBFDDD}"/>
            </a:ext>
          </a:extLst>
        </xdr:cNvPr>
        <xdr:cNvGrpSpPr>
          <a:grpSpLocks/>
        </xdr:cNvGrpSpPr>
      </xdr:nvGrpSpPr>
      <xdr:grpSpPr bwMode="auto">
        <a:xfrm>
          <a:off x="95250" y="5448300"/>
          <a:ext cx="1095375" cy="742950"/>
          <a:chOff x="4905375" y="4581525"/>
          <a:chExt cx="1095375" cy="742950"/>
        </a:xfrm>
      </xdr:grpSpPr>
      <xdr:sp macro="" textlink="">
        <xdr:nvSpPr>
          <xdr:cNvPr id="204688" name="Line 4">
            <a:extLst>
              <a:ext uri="{FF2B5EF4-FFF2-40B4-BE49-F238E27FC236}">
                <a16:creationId xmlns:a16="http://schemas.microsoft.com/office/drawing/2014/main" id="{B5CF0F98-3B4B-49C0-ACCD-9E849690CD6A}"/>
              </a:ext>
            </a:extLst>
          </xdr:cNvPr>
          <xdr:cNvSpPr>
            <a:spLocks noChangeShapeType="1"/>
          </xdr:cNvSpPr>
        </xdr:nvSpPr>
        <xdr:spPr bwMode="auto">
          <a:xfrm flipH="1">
            <a:off x="5724524" y="45910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4689" name="Group 295">
            <a:extLst>
              <a:ext uri="{FF2B5EF4-FFF2-40B4-BE49-F238E27FC236}">
                <a16:creationId xmlns:a16="http://schemas.microsoft.com/office/drawing/2014/main" id="{E542AF05-BDF2-43A7-93CB-B27F95095BCD}"/>
              </a:ext>
            </a:extLst>
          </xdr:cNvPr>
          <xdr:cNvGrpSpPr>
            <a:grpSpLocks/>
          </xdr:cNvGrpSpPr>
        </xdr:nvGrpSpPr>
        <xdr:grpSpPr bwMode="auto">
          <a:xfrm>
            <a:off x="4905375" y="4581525"/>
            <a:ext cx="809625" cy="742950"/>
            <a:chOff x="4838700" y="5019675"/>
            <a:chExt cx="809625" cy="742950"/>
          </a:xfrm>
        </xdr:grpSpPr>
        <xdr:grpSp>
          <xdr:nvGrpSpPr>
            <xdr:cNvPr id="204693" name="Group 294">
              <a:extLst>
                <a:ext uri="{FF2B5EF4-FFF2-40B4-BE49-F238E27FC236}">
                  <a16:creationId xmlns:a16="http://schemas.microsoft.com/office/drawing/2014/main" id="{7D8AA84F-D45D-4D04-9D3D-ADE56E59E6CF}"/>
                </a:ext>
              </a:extLst>
            </xdr:cNvPr>
            <xdr:cNvGrpSpPr>
              <a:grpSpLocks/>
            </xdr:cNvGrpSpPr>
          </xdr:nvGrpSpPr>
          <xdr:grpSpPr bwMode="auto">
            <a:xfrm>
              <a:off x="4838700" y="5305425"/>
              <a:ext cx="685800" cy="457200"/>
              <a:chOff x="4838700" y="5305425"/>
              <a:chExt cx="685800" cy="457200"/>
            </a:xfrm>
          </xdr:grpSpPr>
          <xdr:sp macro="" textlink="">
            <xdr:nvSpPr>
              <xdr:cNvPr id="23" name="Oval 22">
                <a:extLst>
                  <a:ext uri="{FF2B5EF4-FFF2-40B4-BE49-F238E27FC236}">
                    <a16:creationId xmlns:a16="http://schemas.microsoft.com/office/drawing/2014/main" id="{73E23B0A-0D39-40DC-A9D4-124EDA5E5C60}"/>
                  </a:ext>
                </a:extLst>
              </xdr:cNvPr>
              <xdr:cNvSpPr>
                <a:spLocks noChangeArrowheads="1"/>
              </xdr:cNvSpPr>
            </xdr:nvSpPr>
            <xdr:spPr bwMode="auto">
              <a:xfrm>
                <a:off x="4838700" y="5524500"/>
                <a:ext cx="22860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B</a:t>
                </a:r>
              </a:p>
            </xdr:txBody>
          </xdr:sp>
          <xdr:sp macro="" textlink="">
            <xdr:nvSpPr>
              <xdr:cNvPr id="204696" name="Line 24">
                <a:extLst>
                  <a:ext uri="{FF2B5EF4-FFF2-40B4-BE49-F238E27FC236}">
                    <a16:creationId xmlns:a16="http://schemas.microsoft.com/office/drawing/2014/main" id="{D39AB727-1845-4D8F-88EC-395245C035A3}"/>
                  </a:ext>
                </a:extLst>
              </xdr:cNvPr>
              <xdr:cNvSpPr>
                <a:spLocks noChangeShapeType="1"/>
              </xdr:cNvSpPr>
            </xdr:nvSpPr>
            <xdr:spPr bwMode="auto">
              <a:xfrm flipV="1">
                <a:off x="5067300" y="5305425"/>
                <a:ext cx="4572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4694" name="Rectangle 77" descr="Wide upward diagonal">
              <a:extLst>
                <a:ext uri="{FF2B5EF4-FFF2-40B4-BE49-F238E27FC236}">
                  <a16:creationId xmlns:a16="http://schemas.microsoft.com/office/drawing/2014/main" id="{738414FB-E342-4A59-AAB7-84792E6BB770}"/>
                </a:ext>
              </a:extLst>
            </xdr:cNvPr>
            <xdr:cNvSpPr>
              <a:spLocks noChangeArrowheads="1"/>
            </xdr:cNvSpPr>
          </xdr:nvSpPr>
          <xdr:spPr bwMode="auto">
            <a:xfrm>
              <a:off x="5534025" y="5019675"/>
              <a:ext cx="114300" cy="704850"/>
            </a:xfrm>
            <a:prstGeom prst="rect">
              <a:avLst/>
            </a:prstGeom>
            <a:pattFill prst="wdUpDiag">
              <a:fgClr>
                <a:srgbClr val="000000"/>
              </a:fgClr>
              <a:bgClr>
                <a:srgbClr val="FFFFFF"/>
              </a:bgClr>
            </a:pattFill>
            <a:ln w="9525">
              <a:solidFill>
                <a:srgbClr val="000000"/>
              </a:solidFill>
              <a:miter lim="800000"/>
              <a:headEnd/>
              <a:tailEnd/>
            </a:ln>
          </xdr:spPr>
        </xdr:sp>
      </xdr:grpSp>
      <xdr:sp macro="" textlink="">
        <xdr:nvSpPr>
          <xdr:cNvPr id="204690" name="Line 170">
            <a:extLst>
              <a:ext uri="{FF2B5EF4-FFF2-40B4-BE49-F238E27FC236}">
                <a16:creationId xmlns:a16="http://schemas.microsoft.com/office/drawing/2014/main" id="{E26D88EE-9E75-4D00-A417-211C8E59561F}"/>
              </a:ext>
            </a:extLst>
          </xdr:cNvPr>
          <xdr:cNvSpPr>
            <a:spLocks noChangeShapeType="1"/>
          </xdr:cNvSpPr>
        </xdr:nvSpPr>
        <xdr:spPr bwMode="auto">
          <a:xfrm flipV="1">
            <a:off x="5943600" y="4591050"/>
            <a:ext cx="0" cy="7048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4691" name="Line 4">
            <a:extLst>
              <a:ext uri="{FF2B5EF4-FFF2-40B4-BE49-F238E27FC236}">
                <a16:creationId xmlns:a16="http://schemas.microsoft.com/office/drawing/2014/main" id="{1DC2BDA4-912D-4786-94B3-06B4F512D41A}"/>
              </a:ext>
            </a:extLst>
          </xdr:cNvPr>
          <xdr:cNvSpPr>
            <a:spLocks noChangeShapeType="1"/>
          </xdr:cNvSpPr>
        </xdr:nvSpPr>
        <xdr:spPr bwMode="auto">
          <a:xfrm flipH="1">
            <a:off x="5724525" y="5286375"/>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TextBox 19">
            <a:extLst>
              <a:ext uri="{FF2B5EF4-FFF2-40B4-BE49-F238E27FC236}">
                <a16:creationId xmlns:a16="http://schemas.microsoft.com/office/drawing/2014/main" id="{159C7DE3-CF83-4819-87E5-5F8E9C4B859A}"/>
              </a:ext>
            </a:extLst>
          </xdr:cNvPr>
          <xdr:cNvSpPr txBox="1"/>
        </xdr:nvSpPr>
        <xdr:spPr>
          <a:xfrm rot="16200000">
            <a:off x="5529263" y="4843462"/>
            <a:ext cx="57150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300 mm</a:t>
            </a:r>
          </a:p>
        </xdr:txBody>
      </xdr:sp>
    </xdr:grpSp>
    <xdr:clientData/>
  </xdr:twoCellAnchor>
  <xdr:twoCellAnchor>
    <xdr:from>
      <xdr:col>30</xdr:col>
      <xdr:colOff>0</xdr:colOff>
      <xdr:row>44</xdr:row>
      <xdr:rowOff>0</xdr:rowOff>
    </xdr:from>
    <xdr:to>
      <xdr:col>31</xdr:col>
      <xdr:colOff>0</xdr:colOff>
      <xdr:row>49</xdr:row>
      <xdr:rowOff>85725</xdr:rowOff>
    </xdr:to>
    <xdr:sp macro="" textlink="">
      <xdr:nvSpPr>
        <xdr:cNvPr id="204439" name="Rectangle 77" descr="Wide upward diagonal">
          <a:extLst>
            <a:ext uri="{FF2B5EF4-FFF2-40B4-BE49-F238E27FC236}">
              <a16:creationId xmlns:a16="http://schemas.microsoft.com/office/drawing/2014/main" id="{9F775044-0409-4525-930A-9BBD37890432}"/>
            </a:ext>
          </a:extLst>
        </xdr:cNvPr>
        <xdr:cNvSpPr>
          <a:spLocks noChangeArrowheads="1"/>
        </xdr:cNvSpPr>
      </xdr:nvSpPr>
      <xdr:spPr bwMode="auto">
        <a:xfrm>
          <a:off x="3429000" y="5448300"/>
          <a:ext cx="114300" cy="704850"/>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26</xdr:col>
      <xdr:colOff>114300</xdr:colOff>
      <xdr:row>28</xdr:row>
      <xdr:rowOff>0</xdr:rowOff>
    </xdr:from>
    <xdr:to>
      <xdr:col>27</xdr:col>
      <xdr:colOff>0</xdr:colOff>
      <xdr:row>54</xdr:row>
      <xdr:rowOff>123825</xdr:rowOff>
    </xdr:to>
    <xdr:sp macro="" textlink="">
      <xdr:nvSpPr>
        <xdr:cNvPr id="204440" name="Line 558">
          <a:extLst>
            <a:ext uri="{FF2B5EF4-FFF2-40B4-BE49-F238E27FC236}">
              <a16:creationId xmlns:a16="http://schemas.microsoft.com/office/drawing/2014/main" id="{33B7E419-2DAE-4732-B81D-95CD23341B14}"/>
            </a:ext>
          </a:extLst>
        </xdr:cNvPr>
        <xdr:cNvSpPr>
          <a:spLocks noChangeShapeType="1"/>
        </xdr:cNvSpPr>
      </xdr:nvSpPr>
      <xdr:spPr bwMode="auto">
        <a:xfrm flipV="1">
          <a:off x="3086100" y="3467100"/>
          <a:ext cx="0" cy="33432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95250</xdr:colOff>
      <xdr:row>28</xdr:row>
      <xdr:rowOff>0</xdr:rowOff>
    </xdr:from>
    <xdr:to>
      <xdr:col>29</xdr:col>
      <xdr:colOff>0</xdr:colOff>
      <xdr:row>28</xdr:row>
      <xdr:rowOff>0</xdr:rowOff>
    </xdr:to>
    <xdr:sp macro="" textlink="">
      <xdr:nvSpPr>
        <xdr:cNvPr id="204441" name="Line 156">
          <a:extLst>
            <a:ext uri="{FF2B5EF4-FFF2-40B4-BE49-F238E27FC236}">
              <a16:creationId xmlns:a16="http://schemas.microsoft.com/office/drawing/2014/main" id="{3EF0A723-834B-46F6-B8ED-FEC64288674B}"/>
            </a:ext>
          </a:extLst>
        </xdr:cNvPr>
        <xdr:cNvSpPr>
          <a:spLocks noChangeShapeType="1"/>
        </xdr:cNvSpPr>
      </xdr:nvSpPr>
      <xdr:spPr bwMode="auto">
        <a:xfrm flipH="1">
          <a:off x="2952750" y="346710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55</xdr:row>
      <xdr:rowOff>0</xdr:rowOff>
    </xdr:from>
    <xdr:to>
      <xdr:col>29</xdr:col>
      <xdr:colOff>57150</xdr:colOff>
      <xdr:row>55</xdr:row>
      <xdr:rowOff>0</xdr:rowOff>
    </xdr:to>
    <xdr:sp macro="" textlink="">
      <xdr:nvSpPr>
        <xdr:cNvPr id="204442" name="Line 156">
          <a:extLst>
            <a:ext uri="{FF2B5EF4-FFF2-40B4-BE49-F238E27FC236}">
              <a16:creationId xmlns:a16="http://schemas.microsoft.com/office/drawing/2014/main" id="{83C70F27-C04F-40E3-9164-19187DF139E3}"/>
            </a:ext>
          </a:extLst>
        </xdr:cNvPr>
        <xdr:cNvSpPr>
          <a:spLocks noChangeShapeType="1"/>
        </xdr:cNvSpPr>
      </xdr:nvSpPr>
      <xdr:spPr bwMode="auto">
        <a:xfrm flipH="1">
          <a:off x="3009900" y="68103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22</xdr:row>
      <xdr:rowOff>28575</xdr:rowOff>
    </xdr:from>
    <xdr:to>
      <xdr:col>27</xdr:col>
      <xdr:colOff>0</xdr:colOff>
      <xdr:row>27</xdr:row>
      <xdr:rowOff>57150</xdr:rowOff>
    </xdr:to>
    <xdr:sp macro="" textlink="">
      <xdr:nvSpPr>
        <xdr:cNvPr id="204443" name="Line 161">
          <a:extLst>
            <a:ext uri="{FF2B5EF4-FFF2-40B4-BE49-F238E27FC236}">
              <a16:creationId xmlns:a16="http://schemas.microsoft.com/office/drawing/2014/main" id="{DC9CA980-D6F9-4036-9ED6-9064468E42BF}"/>
            </a:ext>
          </a:extLst>
        </xdr:cNvPr>
        <xdr:cNvSpPr>
          <a:spLocks noChangeShapeType="1"/>
        </xdr:cNvSpPr>
      </xdr:nvSpPr>
      <xdr:spPr bwMode="auto">
        <a:xfrm flipV="1">
          <a:off x="3086100" y="2752725"/>
          <a:ext cx="0" cy="6477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47625</xdr:colOff>
      <xdr:row>22</xdr:row>
      <xdr:rowOff>38100</xdr:rowOff>
    </xdr:from>
    <xdr:to>
      <xdr:col>29</xdr:col>
      <xdr:colOff>66675</xdr:colOff>
      <xdr:row>22</xdr:row>
      <xdr:rowOff>38100</xdr:rowOff>
    </xdr:to>
    <xdr:sp macro="" textlink="">
      <xdr:nvSpPr>
        <xdr:cNvPr id="204444" name="Line 156">
          <a:extLst>
            <a:ext uri="{FF2B5EF4-FFF2-40B4-BE49-F238E27FC236}">
              <a16:creationId xmlns:a16="http://schemas.microsoft.com/office/drawing/2014/main" id="{EC05EF7E-8FF4-4832-A79A-9F545BBA16AD}"/>
            </a:ext>
          </a:extLst>
        </xdr:cNvPr>
        <xdr:cNvSpPr>
          <a:spLocks noChangeShapeType="1"/>
        </xdr:cNvSpPr>
      </xdr:nvSpPr>
      <xdr:spPr bwMode="auto">
        <a:xfrm flipH="1">
          <a:off x="3019425" y="27622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27</xdr:row>
      <xdr:rowOff>38100</xdr:rowOff>
    </xdr:from>
    <xdr:to>
      <xdr:col>28</xdr:col>
      <xdr:colOff>85725</xdr:colOff>
      <xdr:row>27</xdr:row>
      <xdr:rowOff>38100</xdr:rowOff>
    </xdr:to>
    <xdr:sp macro="" textlink="">
      <xdr:nvSpPr>
        <xdr:cNvPr id="204445" name="Line 156">
          <a:extLst>
            <a:ext uri="{FF2B5EF4-FFF2-40B4-BE49-F238E27FC236}">
              <a16:creationId xmlns:a16="http://schemas.microsoft.com/office/drawing/2014/main" id="{6EB3E463-F6B0-4594-8DDF-CD409BF7BA68}"/>
            </a:ext>
          </a:extLst>
        </xdr:cNvPr>
        <xdr:cNvSpPr>
          <a:spLocks noChangeShapeType="1"/>
        </xdr:cNvSpPr>
      </xdr:nvSpPr>
      <xdr:spPr bwMode="auto">
        <a:xfrm flipH="1">
          <a:off x="2924175" y="33813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1905</xdr:colOff>
      <xdr:row>15</xdr:row>
      <xdr:rowOff>114300</xdr:rowOff>
    </xdr:from>
    <xdr:to>
      <xdr:col>92</xdr:col>
      <xdr:colOff>40005</xdr:colOff>
      <xdr:row>15</xdr:row>
      <xdr:rowOff>114301</xdr:rowOff>
    </xdr:to>
    <xdr:cxnSp macro="">
      <xdr:nvCxnSpPr>
        <xdr:cNvPr id="32" name="Straight Connector 31">
          <a:extLst>
            <a:ext uri="{FF2B5EF4-FFF2-40B4-BE49-F238E27FC236}">
              <a16:creationId xmlns:a16="http://schemas.microsoft.com/office/drawing/2014/main" id="{E1DD2EE2-11BD-4C58-BFFF-9009C7CFD483}"/>
            </a:ext>
          </a:extLst>
        </xdr:cNvPr>
        <xdr:cNvCxnSpPr/>
      </xdr:nvCxnSpPr>
      <xdr:spPr>
        <a:xfrm>
          <a:off x="9831705" y="1971675"/>
          <a:ext cx="7239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17</xdr:row>
      <xdr:rowOff>0</xdr:rowOff>
    </xdr:from>
    <xdr:to>
      <xdr:col>12</xdr:col>
      <xdr:colOff>28575</xdr:colOff>
      <xdr:row>55</xdr:row>
      <xdr:rowOff>66675</xdr:rowOff>
    </xdr:to>
    <xdr:grpSp>
      <xdr:nvGrpSpPr>
        <xdr:cNvPr id="204447" name="Group 329">
          <a:extLst>
            <a:ext uri="{FF2B5EF4-FFF2-40B4-BE49-F238E27FC236}">
              <a16:creationId xmlns:a16="http://schemas.microsoft.com/office/drawing/2014/main" id="{E650795A-8798-4A3D-A5E8-6B322084F86A}"/>
            </a:ext>
          </a:extLst>
        </xdr:cNvPr>
        <xdr:cNvGrpSpPr>
          <a:grpSpLocks/>
        </xdr:cNvGrpSpPr>
      </xdr:nvGrpSpPr>
      <xdr:grpSpPr bwMode="auto">
        <a:xfrm>
          <a:off x="285750" y="2105025"/>
          <a:ext cx="1114425" cy="4772025"/>
          <a:chOff x="1857375" y="26660475"/>
          <a:chExt cx="1114425" cy="4772025"/>
        </a:xfrm>
      </xdr:grpSpPr>
      <xdr:sp macro="" textlink="">
        <xdr:nvSpPr>
          <xdr:cNvPr id="34" name="Oval 18">
            <a:extLst>
              <a:ext uri="{FF2B5EF4-FFF2-40B4-BE49-F238E27FC236}">
                <a16:creationId xmlns:a16="http://schemas.microsoft.com/office/drawing/2014/main" id="{3604110F-24D8-4463-B705-F2CFBB343E5E}"/>
              </a:ext>
            </a:extLst>
          </xdr:cNvPr>
          <xdr:cNvSpPr>
            <a:spLocks noChangeArrowheads="1"/>
          </xdr:cNvSpPr>
        </xdr:nvSpPr>
        <xdr:spPr bwMode="auto">
          <a:xfrm>
            <a:off x="1857375" y="31108650"/>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A</a:t>
            </a:r>
          </a:p>
        </xdr:txBody>
      </xdr:sp>
      <xdr:grpSp>
        <xdr:nvGrpSpPr>
          <xdr:cNvPr id="204673" name="Group 357">
            <a:extLst>
              <a:ext uri="{FF2B5EF4-FFF2-40B4-BE49-F238E27FC236}">
                <a16:creationId xmlns:a16="http://schemas.microsoft.com/office/drawing/2014/main" id="{6A13B80B-E1F2-4C29-AC09-1F71A79ACBFA}"/>
              </a:ext>
            </a:extLst>
          </xdr:cNvPr>
          <xdr:cNvGrpSpPr>
            <a:grpSpLocks/>
          </xdr:cNvGrpSpPr>
        </xdr:nvGrpSpPr>
        <xdr:grpSpPr bwMode="auto">
          <a:xfrm>
            <a:off x="2076449" y="26660466"/>
            <a:ext cx="895351" cy="4772008"/>
            <a:chOff x="2076449" y="26660466"/>
            <a:chExt cx="895351" cy="4772008"/>
          </a:xfrm>
        </xdr:grpSpPr>
        <xdr:grpSp>
          <xdr:nvGrpSpPr>
            <xdr:cNvPr id="204674" name="Group 106">
              <a:extLst>
                <a:ext uri="{FF2B5EF4-FFF2-40B4-BE49-F238E27FC236}">
                  <a16:creationId xmlns:a16="http://schemas.microsoft.com/office/drawing/2014/main" id="{1E956990-3BE3-4206-8B63-B853D93B4992}"/>
                </a:ext>
              </a:extLst>
            </xdr:cNvPr>
            <xdr:cNvGrpSpPr>
              <a:grpSpLocks/>
            </xdr:cNvGrpSpPr>
          </xdr:nvGrpSpPr>
          <xdr:grpSpPr bwMode="auto">
            <a:xfrm>
              <a:off x="2286000" y="26660466"/>
              <a:ext cx="276225" cy="4772008"/>
              <a:chOff x="2337025" y="1966228"/>
              <a:chExt cx="269421" cy="4692485"/>
            </a:xfrm>
          </xdr:grpSpPr>
          <xdr:grpSp>
            <xdr:nvGrpSpPr>
              <xdr:cNvPr id="204678" name="Group 208">
                <a:extLst>
                  <a:ext uri="{FF2B5EF4-FFF2-40B4-BE49-F238E27FC236}">
                    <a16:creationId xmlns:a16="http://schemas.microsoft.com/office/drawing/2014/main" id="{1F4657D9-BBAB-4650-A80C-E2046A0BB0F5}"/>
                  </a:ext>
                </a:extLst>
              </xdr:cNvPr>
              <xdr:cNvGrpSpPr>
                <a:grpSpLocks/>
              </xdr:cNvGrpSpPr>
            </xdr:nvGrpSpPr>
            <xdr:grpSpPr bwMode="auto">
              <a:xfrm>
                <a:off x="2337025" y="1966228"/>
                <a:ext cx="269421" cy="4692485"/>
                <a:chOff x="847727" y="1618965"/>
                <a:chExt cx="269422" cy="4774142"/>
              </a:xfrm>
            </xdr:grpSpPr>
            <xdr:sp macro="" textlink="">
              <xdr:nvSpPr>
                <xdr:cNvPr id="204680" name="Freeform 78">
                  <a:extLst>
                    <a:ext uri="{FF2B5EF4-FFF2-40B4-BE49-F238E27FC236}">
                      <a16:creationId xmlns:a16="http://schemas.microsoft.com/office/drawing/2014/main" id="{8DF35FE8-8CF2-45FD-B7DF-26A97EF09B31}"/>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81" name="Arc 84">
                  <a:extLst>
                    <a:ext uri="{FF2B5EF4-FFF2-40B4-BE49-F238E27FC236}">
                      <a16:creationId xmlns:a16="http://schemas.microsoft.com/office/drawing/2014/main" id="{BB7EED24-A865-4C05-BC15-5692F912F06E}"/>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82" name="Arc 86">
                  <a:extLst>
                    <a:ext uri="{FF2B5EF4-FFF2-40B4-BE49-F238E27FC236}">
                      <a16:creationId xmlns:a16="http://schemas.microsoft.com/office/drawing/2014/main" id="{A21C9D8D-B45D-483E-AB37-58E6194FF032}"/>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83" name="Line 75">
                  <a:extLst>
                    <a:ext uri="{FF2B5EF4-FFF2-40B4-BE49-F238E27FC236}">
                      <a16:creationId xmlns:a16="http://schemas.microsoft.com/office/drawing/2014/main" id="{B5A053A3-5AA9-4A5B-9258-4231C4DADF5C}"/>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84" name="Line 76">
                  <a:extLst>
                    <a:ext uri="{FF2B5EF4-FFF2-40B4-BE49-F238E27FC236}">
                      <a16:creationId xmlns:a16="http://schemas.microsoft.com/office/drawing/2014/main" id="{E5A72A20-93E9-49C6-9FE9-AF48C8F72330}"/>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85" name="Arc 85">
                  <a:extLst>
                    <a:ext uri="{FF2B5EF4-FFF2-40B4-BE49-F238E27FC236}">
                      <a16:creationId xmlns:a16="http://schemas.microsoft.com/office/drawing/2014/main" id="{EE4287CD-4647-4D27-A91B-CD25770EA851}"/>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86" name="Arc 87">
                  <a:extLst>
                    <a:ext uri="{FF2B5EF4-FFF2-40B4-BE49-F238E27FC236}">
                      <a16:creationId xmlns:a16="http://schemas.microsoft.com/office/drawing/2014/main" id="{D0DA6869-EC14-4FBC-BB8C-9E209F2EEF83}"/>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87" name="Line 88">
                  <a:extLst>
                    <a:ext uri="{FF2B5EF4-FFF2-40B4-BE49-F238E27FC236}">
                      <a16:creationId xmlns:a16="http://schemas.microsoft.com/office/drawing/2014/main" id="{12CC3C67-613E-4009-8B59-0AD4BB4D7177}"/>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1" name="Rectangle 40">
                <a:extLst>
                  <a:ext uri="{FF2B5EF4-FFF2-40B4-BE49-F238E27FC236}">
                    <a16:creationId xmlns:a16="http://schemas.microsoft.com/office/drawing/2014/main" id="{11BB224E-6AE7-40E5-A786-6B92BAF570EE}"/>
                  </a:ext>
                </a:extLst>
              </xdr:cNvPr>
              <xdr:cNvSpPr/>
            </xdr:nvSpPr>
            <xdr:spPr>
              <a:xfrm>
                <a:off x="2420638" y="2087998"/>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sp macro="" textlink="">
          <xdr:nvSpPr>
            <xdr:cNvPr id="37" name="Oval 18">
              <a:extLst>
                <a:ext uri="{FF2B5EF4-FFF2-40B4-BE49-F238E27FC236}">
                  <a16:creationId xmlns:a16="http://schemas.microsoft.com/office/drawing/2014/main" id="{3F8747D6-2A0F-4F46-B8A5-1A7A7863650B}"/>
                </a:ext>
              </a:extLst>
            </xdr:cNvPr>
            <xdr:cNvSpPr>
              <a:spLocks noChangeArrowheads="1"/>
            </xdr:cNvSpPr>
          </xdr:nvSpPr>
          <xdr:spPr bwMode="auto">
            <a:xfrm>
              <a:off x="2743200" y="26965275"/>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a:t>
              </a:r>
            </a:p>
          </xdr:txBody>
        </xdr:sp>
        <xdr:sp macro="" textlink="">
          <xdr:nvSpPr>
            <xdr:cNvPr id="204676" name="Line 27">
              <a:extLst>
                <a:ext uri="{FF2B5EF4-FFF2-40B4-BE49-F238E27FC236}">
                  <a16:creationId xmlns:a16="http://schemas.microsoft.com/office/drawing/2014/main" id="{45573AE8-92CE-4366-954E-B3C27E6A3C0D}"/>
                </a:ext>
              </a:extLst>
            </xdr:cNvPr>
            <xdr:cNvSpPr>
              <a:spLocks noChangeShapeType="1"/>
            </xdr:cNvSpPr>
          </xdr:nvSpPr>
          <xdr:spPr bwMode="auto">
            <a:xfrm flipH="1" flipV="1">
              <a:off x="2486025" y="26784300"/>
              <a:ext cx="270933" cy="2434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77" name="Line 27">
              <a:extLst>
                <a:ext uri="{FF2B5EF4-FFF2-40B4-BE49-F238E27FC236}">
                  <a16:creationId xmlns:a16="http://schemas.microsoft.com/office/drawing/2014/main" id="{A34D3532-5C64-4246-9E3B-37E0948C9337}"/>
                </a:ext>
              </a:extLst>
            </xdr:cNvPr>
            <xdr:cNvSpPr>
              <a:spLocks noChangeShapeType="1"/>
            </xdr:cNvSpPr>
          </xdr:nvSpPr>
          <xdr:spPr bwMode="auto">
            <a:xfrm flipH="1">
              <a:off x="2076449" y="30937200"/>
              <a:ext cx="285749"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13</xdr:col>
      <xdr:colOff>38100</xdr:colOff>
      <xdr:row>17</xdr:row>
      <xdr:rowOff>0</xdr:rowOff>
    </xdr:from>
    <xdr:to>
      <xdr:col>15</xdr:col>
      <xdr:colOff>85725</xdr:colOff>
      <xdr:row>55</xdr:row>
      <xdr:rowOff>66675</xdr:rowOff>
    </xdr:to>
    <xdr:grpSp>
      <xdr:nvGrpSpPr>
        <xdr:cNvPr id="204448" name="Group 106">
          <a:extLst>
            <a:ext uri="{FF2B5EF4-FFF2-40B4-BE49-F238E27FC236}">
              <a16:creationId xmlns:a16="http://schemas.microsoft.com/office/drawing/2014/main" id="{8E2E9DEC-BFD2-4F9A-B0F7-7AE405991244}"/>
            </a:ext>
          </a:extLst>
        </xdr:cNvPr>
        <xdr:cNvGrpSpPr>
          <a:grpSpLocks/>
        </xdr:cNvGrpSpPr>
      </xdr:nvGrpSpPr>
      <xdr:grpSpPr bwMode="auto">
        <a:xfrm>
          <a:off x="1524000" y="2105025"/>
          <a:ext cx="276225" cy="4772025"/>
          <a:chOff x="2337025" y="1966233"/>
          <a:chExt cx="269421" cy="4692500"/>
        </a:xfrm>
      </xdr:grpSpPr>
      <xdr:grpSp>
        <xdr:nvGrpSpPr>
          <xdr:cNvPr id="204662" name="Group 208">
            <a:extLst>
              <a:ext uri="{FF2B5EF4-FFF2-40B4-BE49-F238E27FC236}">
                <a16:creationId xmlns:a16="http://schemas.microsoft.com/office/drawing/2014/main" id="{F78AEEC5-8BDF-4475-8AD0-508971560639}"/>
              </a:ext>
            </a:extLst>
          </xdr:cNvPr>
          <xdr:cNvGrpSpPr>
            <a:grpSpLocks/>
          </xdr:cNvGrpSpPr>
        </xdr:nvGrpSpPr>
        <xdr:grpSpPr bwMode="auto">
          <a:xfrm>
            <a:off x="2337025" y="1966228"/>
            <a:ext cx="269421" cy="4692485"/>
            <a:chOff x="847727" y="1618965"/>
            <a:chExt cx="269422" cy="4774142"/>
          </a:xfrm>
        </xdr:grpSpPr>
        <xdr:sp macro="" textlink="">
          <xdr:nvSpPr>
            <xdr:cNvPr id="204664" name="Freeform 78">
              <a:extLst>
                <a:ext uri="{FF2B5EF4-FFF2-40B4-BE49-F238E27FC236}">
                  <a16:creationId xmlns:a16="http://schemas.microsoft.com/office/drawing/2014/main" id="{98CB59DE-7B20-4E2A-BAC2-0F4997A4940A}"/>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65" name="Arc 84">
              <a:extLst>
                <a:ext uri="{FF2B5EF4-FFF2-40B4-BE49-F238E27FC236}">
                  <a16:creationId xmlns:a16="http://schemas.microsoft.com/office/drawing/2014/main" id="{79FF7E7D-C5E2-4289-80B2-ECF496311AA0}"/>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66" name="Arc 86">
              <a:extLst>
                <a:ext uri="{FF2B5EF4-FFF2-40B4-BE49-F238E27FC236}">
                  <a16:creationId xmlns:a16="http://schemas.microsoft.com/office/drawing/2014/main" id="{4C11196D-E07B-4B66-9109-80BC81A3F64D}"/>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67" name="Line 75">
              <a:extLst>
                <a:ext uri="{FF2B5EF4-FFF2-40B4-BE49-F238E27FC236}">
                  <a16:creationId xmlns:a16="http://schemas.microsoft.com/office/drawing/2014/main" id="{EB27C670-97C3-4D93-879E-385A41477C82}"/>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68" name="Line 76">
              <a:extLst>
                <a:ext uri="{FF2B5EF4-FFF2-40B4-BE49-F238E27FC236}">
                  <a16:creationId xmlns:a16="http://schemas.microsoft.com/office/drawing/2014/main" id="{D869BC39-C865-45F4-A705-3127B610F451}"/>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69" name="Arc 85">
              <a:extLst>
                <a:ext uri="{FF2B5EF4-FFF2-40B4-BE49-F238E27FC236}">
                  <a16:creationId xmlns:a16="http://schemas.microsoft.com/office/drawing/2014/main" id="{82B650DD-C5E9-4DF3-9C73-1A832B4C171F}"/>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70" name="Arc 87">
              <a:extLst>
                <a:ext uri="{FF2B5EF4-FFF2-40B4-BE49-F238E27FC236}">
                  <a16:creationId xmlns:a16="http://schemas.microsoft.com/office/drawing/2014/main" id="{2093A4F2-0664-4AAA-92DD-B89094524FF6}"/>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71" name="Line 88">
              <a:extLst>
                <a:ext uri="{FF2B5EF4-FFF2-40B4-BE49-F238E27FC236}">
                  <a16:creationId xmlns:a16="http://schemas.microsoft.com/office/drawing/2014/main" id="{1F386BFC-0701-4C73-B5CB-7A0A4EF390CB}"/>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2" name="Rectangle 51">
            <a:extLst>
              <a:ext uri="{FF2B5EF4-FFF2-40B4-BE49-F238E27FC236}">
                <a16:creationId xmlns:a16="http://schemas.microsoft.com/office/drawing/2014/main" id="{B6879340-BC34-4DCB-A904-BB02CB44DD5A}"/>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20</xdr:col>
      <xdr:colOff>28575</xdr:colOff>
      <xdr:row>17</xdr:row>
      <xdr:rowOff>0</xdr:rowOff>
    </xdr:from>
    <xdr:to>
      <xdr:col>22</xdr:col>
      <xdr:colOff>76200</xdr:colOff>
      <xdr:row>55</xdr:row>
      <xdr:rowOff>66675</xdr:rowOff>
    </xdr:to>
    <xdr:grpSp>
      <xdr:nvGrpSpPr>
        <xdr:cNvPr id="204449" name="Group 106">
          <a:extLst>
            <a:ext uri="{FF2B5EF4-FFF2-40B4-BE49-F238E27FC236}">
              <a16:creationId xmlns:a16="http://schemas.microsoft.com/office/drawing/2014/main" id="{8F27F9A7-030D-416D-8FCE-72FBA1317499}"/>
            </a:ext>
          </a:extLst>
        </xdr:cNvPr>
        <xdr:cNvGrpSpPr>
          <a:grpSpLocks/>
        </xdr:cNvGrpSpPr>
      </xdr:nvGrpSpPr>
      <xdr:grpSpPr bwMode="auto">
        <a:xfrm>
          <a:off x="2314575" y="2105025"/>
          <a:ext cx="276225" cy="4772025"/>
          <a:chOff x="2337025" y="1966233"/>
          <a:chExt cx="269421" cy="4692500"/>
        </a:xfrm>
      </xdr:grpSpPr>
      <xdr:grpSp>
        <xdr:nvGrpSpPr>
          <xdr:cNvPr id="204652" name="Group 208">
            <a:extLst>
              <a:ext uri="{FF2B5EF4-FFF2-40B4-BE49-F238E27FC236}">
                <a16:creationId xmlns:a16="http://schemas.microsoft.com/office/drawing/2014/main" id="{B8DF7C21-8C86-454C-8184-13E825350E76}"/>
              </a:ext>
            </a:extLst>
          </xdr:cNvPr>
          <xdr:cNvGrpSpPr>
            <a:grpSpLocks/>
          </xdr:cNvGrpSpPr>
        </xdr:nvGrpSpPr>
        <xdr:grpSpPr bwMode="auto">
          <a:xfrm>
            <a:off x="2337025" y="1966228"/>
            <a:ext cx="269421" cy="4692485"/>
            <a:chOff x="847727" y="1618965"/>
            <a:chExt cx="269422" cy="4774142"/>
          </a:xfrm>
        </xdr:grpSpPr>
        <xdr:sp macro="" textlink="">
          <xdr:nvSpPr>
            <xdr:cNvPr id="204654" name="Freeform 78">
              <a:extLst>
                <a:ext uri="{FF2B5EF4-FFF2-40B4-BE49-F238E27FC236}">
                  <a16:creationId xmlns:a16="http://schemas.microsoft.com/office/drawing/2014/main" id="{2E5F4C9D-5F02-4BC9-8217-53CED624CE43}"/>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55" name="Arc 84">
              <a:extLst>
                <a:ext uri="{FF2B5EF4-FFF2-40B4-BE49-F238E27FC236}">
                  <a16:creationId xmlns:a16="http://schemas.microsoft.com/office/drawing/2014/main" id="{A4D5A774-0FDD-4140-9E2A-E0AC22570A45}"/>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56" name="Arc 86">
              <a:extLst>
                <a:ext uri="{FF2B5EF4-FFF2-40B4-BE49-F238E27FC236}">
                  <a16:creationId xmlns:a16="http://schemas.microsoft.com/office/drawing/2014/main" id="{F1ED1C8D-3714-48BE-A5A0-CD9092DC791B}"/>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57" name="Line 75">
              <a:extLst>
                <a:ext uri="{FF2B5EF4-FFF2-40B4-BE49-F238E27FC236}">
                  <a16:creationId xmlns:a16="http://schemas.microsoft.com/office/drawing/2014/main" id="{9B0BBE2A-A40F-4A19-B060-AF968A6938BC}"/>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58" name="Line 76">
              <a:extLst>
                <a:ext uri="{FF2B5EF4-FFF2-40B4-BE49-F238E27FC236}">
                  <a16:creationId xmlns:a16="http://schemas.microsoft.com/office/drawing/2014/main" id="{8B75C247-39CD-4177-A84F-6C7AD76F07F5}"/>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59" name="Arc 85">
              <a:extLst>
                <a:ext uri="{FF2B5EF4-FFF2-40B4-BE49-F238E27FC236}">
                  <a16:creationId xmlns:a16="http://schemas.microsoft.com/office/drawing/2014/main" id="{3525BEBB-1762-4A82-A1EC-71A5472523E7}"/>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60" name="Arc 87">
              <a:extLst>
                <a:ext uri="{FF2B5EF4-FFF2-40B4-BE49-F238E27FC236}">
                  <a16:creationId xmlns:a16="http://schemas.microsoft.com/office/drawing/2014/main" id="{004A6676-0639-4CA1-AE73-D7D478F3195C}"/>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61" name="Line 88">
              <a:extLst>
                <a:ext uri="{FF2B5EF4-FFF2-40B4-BE49-F238E27FC236}">
                  <a16:creationId xmlns:a16="http://schemas.microsoft.com/office/drawing/2014/main" id="{182AB011-730F-4631-92D5-67D883F7AD31}"/>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3" name="Rectangle 62">
            <a:extLst>
              <a:ext uri="{FF2B5EF4-FFF2-40B4-BE49-F238E27FC236}">
                <a16:creationId xmlns:a16="http://schemas.microsoft.com/office/drawing/2014/main" id="{93ABCCD6-AD44-47AB-A7A9-DFFEA6934B93}"/>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6</xdr:col>
      <xdr:colOff>0</xdr:colOff>
      <xdr:row>27</xdr:row>
      <xdr:rowOff>38100</xdr:rowOff>
    </xdr:from>
    <xdr:to>
      <xdr:col>8</xdr:col>
      <xdr:colOff>95250</xdr:colOff>
      <xdr:row>28</xdr:row>
      <xdr:rowOff>0</xdr:rowOff>
    </xdr:to>
    <xdr:sp macro="" textlink="">
      <xdr:nvSpPr>
        <xdr:cNvPr id="204450" name="Rectangle 89">
          <a:extLst>
            <a:ext uri="{FF2B5EF4-FFF2-40B4-BE49-F238E27FC236}">
              <a16:creationId xmlns:a16="http://schemas.microsoft.com/office/drawing/2014/main" id="{D257223D-90A9-49AA-A969-633E0A2B3E42}"/>
            </a:ext>
          </a:extLst>
        </xdr:cNvPr>
        <xdr:cNvSpPr>
          <a:spLocks noChangeArrowheads="1"/>
        </xdr:cNvSpPr>
      </xdr:nvSpPr>
      <xdr:spPr bwMode="auto">
        <a:xfrm>
          <a:off x="685800" y="3381375"/>
          <a:ext cx="323850" cy="85725"/>
        </a:xfrm>
        <a:prstGeom prst="rect">
          <a:avLst/>
        </a:prstGeom>
        <a:solidFill>
          <a:srgbClr val="FFFFFF"/>
        </a:solidFill>
        <a:ln w="9525">
          <a:solidFill>
            <a:srgbClr val="000000"/>
          </a:solidFill>
          <a:miter lim="800000"/>
          <a:headEnd/>
          <a:tailEnd/>
        </a:ln>
      </xdr:spPr>
    </xdr:sp>
    <xdr:clientData/>
  </xdr:twoCellAnchor>
  <xdr:twoCellAnchor>
    <xdr:from>
      <xdr:col>29</xdr:col>
      <xdr:colOff>38100</xdr:colOff>
      <xdr:row>17</xdr:row>
      <xdr:rowOff>0</xdr:rowOff>
    </xdr:from>
    <xdr:to>
      <xdr:col>31</xdr:col>
      <xdr:colOff>85725</xdr:colOff>
      <xdr:row>55</xdr:row>
      <xdr:rowOff>66675</xdr:rowOff>
    </xdr:to>
    <xdr:grpSp>
      <xdr:nvGrpSpPr>
        <xdr:cNvPr id="204451" name="Group 106">
          <a:extLst>
            <a:ext uri="{FF2B5EF4-FFF2-40B4-BE49-F238E27FC236}">
              <a16:creationId xmlns:a16="http://schemas.microsoft.com/office/drawing/2014/main" id="{143B0328-C1F2-4998-BA4D-BD928EAD1983}"/>
            </a:ext>
          </a:extLst>
        </xdr:cNvPr>
        <xdr:cNvGrpSpPr>
          <a:grpSpLocks/>
        </xdr:cNvGrpSpPr>
      </xdr:nvGrpSpPr>
      <xdr:grpSpPr bwMode="auto">
        <a:xfrm>
          <a:off x="3352800" y="2105025"/>
          <a:ext cx="276225" cy="4772025"/>
          <a:chOff x="2337025" y="1966233"/>
          <a:chExt cx="269421" cy="4692500"/>
        </a:xfrm>
      </xdr:grpSpPr>
      <xdr:grpSp>
        <xdr:nvGrpSpPr>
          <xdr:cNvPr id="204642" name="Group 208">
            <a:extLst>
              <a:ext uri="{FF2B5EF4-FFF2-40B4-BE49-F238E27FC236}">
                <a16:creationId xmlns:a16="http://schemas.microsoft.com/office/drawing/2014/main" id="{6FD3F196-CAE7-4E13-BBD3-9D07EB5218F9}"/>
              </a:ext>
            </a:extLst>
          </xdr:cNvPr>
          <xdr:cNvGrpSpPr>
            <a:grpSpLocks/>
          </xdr:cNvGrpSpPr>
        </xdr:nvGrpSpPr>
        <xdr:grpSpPr bwMode="auto">
          <a:xfrm>
            <a:off x="2337025" y="1966228"/>
            <a:ext cx="269421" cy="4692485"/>
            <a:chOff x="847727" y="1618965"/>
            <a:chExt cx="269422" cy="4774142"/>
          </a:xfrm>
        </xdr:grpSpPr>
        <xdr:sp macro="" textlink="">
          <xdr:nvSpPr>
            <xdr:cNvPr id="204644" name="Freeform 78">
              <a:extLst>
                <a:ext uri="{FF2B5EF4-FFF2-40B4-BE49-F238E27FC236}">
                  <a16:creationId xmlns:a16="http://schemas.microsoft.com/office/drawing/2014/main" id="{8CB76A12-5CB0-4661-A2A2-CD82A7BD1491}"/>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45" name="Arc 84">
              <a:extLst>
                <a:ext uri="{FF2B5EF4-FFF2-40B4-BE49-F238E27FC236}">
                  <a16:creationId xmlns:a16="http://schemas.microsoft.com/office/drawing/2014/main" id="{C91DC60A-2C6F-468F-8865-19DB73A08FED}"/>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46" name="Arc 86">
              <a:extLst>
                <a:ext uri="{FF2B5EF4-FFF2-40B4-BE49-F238E27FC236}">
                  <a16:creationId xmlns:a16="http://schemas.microsoft.com/office/drawing/2014/main" id="{B654CD9E-EFEE-42C2-B3C2-1866B84FEECE}"/>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47" name="Line 75">
              <a:extLst>
                <a:ext uri="{FF2B5EF4-FFF2-40B4-BE49-F238E27FC236}">
                  <a16:creationId xmlns:a16="http://schemas.microsoft.com/office/drawing/2014/main" id="{0A30CCA5-467F-49D2-9FE4-5A175568CE41}"/>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48" name="Line 76">
              <a:extLst>
                <a:ext uri="{FF2B5EF4-FFF2-40B4-BE49-F238E27FC236}">
                  <a16:creationId xmlns:a16="http://schemas.microsoft.com/office/drawing/2014/main" id="{E3AACCF2-EEAA-4A16-9C08-A365082E0C8F}"/>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49" name="Arc 85">
              <a:extLst>
                <a:ext uri="{FF2B5EF4-FFF2-40B4-BE49-F238E27FC236}">
                  <a16:creationId xmlns:a16="http://schemas.microsoft.com/office/drawing/2014/main" id="{4CE710B6-90BE-4E5A-AC86-C71B818932BB}"/>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50" name="Arc 87">
              <a:extLst>
                <a:ext uri="{FF2B5EF4-FFF2-40B4-BE49-F238E27FC236}">
                  <a16:creationId xmlns:a16="http://schemas.microsoft.com/office/drawing/2014/main" id="{85B891C2-03AB-4C3E-B73C-A079289D6DF7}"/>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651" name="Line 88">
              <a:extLst>
                <a:ext uri="{FF2B5EF4-FFF2-40B4-BE49-F238E27FC236}">
                  <a16:creationId xmlns:a16="http://schemas.microsoft.com/office/drawing/2014/main" id="{FEB4E259-4B93-4F66-9689-A845763701A4}"/>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75" name="Rectangle 74">
            <a:extLst>
              <a:ext uri="{FF2B5EF4-FFF2-40B4-BE49-F238E27FC236}">
                <a16:creationId xmlns:a16="http://schemas.microsoft.com/office/drawing/2014/main" id="{A8CA98E5-B10F-4934-8184-C55CC0915628}"/>
              </a:ext>
            </a:extLst>
          </xdr:cNvPr>
          <xdr:cNvSpPr/>
        </xdr:nvSpPr>
        <xdr:spPr>
          <a:xfrm>
            <a:off x="2420638" y="2087994"/>
            <a:ext cx="102194" cy="93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13</xdr:col>
      <xdr:colOff>9525</xdr:colOff>
      <xdr:row>27</xdr:row>
      <xdr:rowOff>38100</xdr:rowOff>
    </xdr:from>
    <xdr:to>
      <xdr:col>15</xdr:col>
      <xdr:colOff>104775</xdr:colOff>
      <xdr:row>28</xdr:row>
      <xdr:rowOff>0</xdr:rowOff>
    </xdr:to>
    <xdr:sp macro="" textlink="">
      <xdr:nvSpPr>
        <xdr:cNvPr id="204452" name="Rectangle 89">
          <a:extLst>
            <a:ext uri="{FF2B5EF4-FFF2-40B4-BE49-F238E27FC236}">
              <a16:creationId xmlns:a16="http://schemas.microsoft.com/office/drawing/2014/main" id="{7CD6B117-2C1F-432E-AB58-4C8C46D4E574}"/>
            </a:ext>
          </a:extLst>
        </xdr:cNvPr>
        <xdr:cNvSpPr>
          <a:spLocks noChangeArrowheads="1"/>
        </xdr:cNvSpPr>
      </xdr:nvSpPr>
      <xdr:spPr bwMode="auto">
        <a:xfrm>
          <a:off x="1495425" y="3381375"/>
          <a:ext cx="323850" cy="85725"/>
        </a:xfrm>
        <a:prstGeom prst="rect">
          <a:avLst/>
        </a:prstGeom>
        <a:solidFill>
          <a:srgbClr val="FFFFFF"/>
        </a:solidFill>
        <a:ln w="9525">
          <a:solidFill>
            <a:srgbClr val="000000"/>
          </a:solidFill>
          <a:miter lim="800000"/>
          <a:headEnd/>
          <a:tailEnd/>
        </a:ln>
      </xdr:spPr>
    </xdr:sp>
    <xdr:clientData/>
  </xdr:twoCellAnchor>
  <xdr:twoCellAnchor>
    <xdr:from>
      <xdr:col>20</xdr:col>
      <xdr:colOff>0</xdr:colOff>
      <xdr:row>27</xdr:row>
      <xdr:rowOff>28575</xdr:rowOff>
    </xdr:from>
    <xdr:to>
      <xdr:col>22</xdr:col>
      <xdr:colOff>95250</xdr:colOff>
      <xdr:row>27</xdr:row>
      <xdr:rowOff>114300</xdr:rowOff>
    </xdr:to>
    <xdr:sp macro="" textlink="">
      <xdr:nvSpPr>
        <xdr:cNvPr id="204453" name="Rectangle 89">
          <a:extLst>
            <a:ext uri="{FF2B5EF4-FFF2-40B4-BE49-F238E27FC236}">
              <a16:creationId xmlns:a16="http://schemas.microsoft.com/office/drawing/2014/main" id="{2A805C2D-DABF-45C3-945D-E8B07A87E107}"/>
            </a:ext>
          </a:extLst>
        </xdr:cNvPr>
        <xdr:cNvSpPr>
          <a:spLocks noChangeArrowheads="1"/>
        </xdr:cNvSpPr>
      </xdr:nvSpPr>
      <xdr:spPr bwMode="auto">
        <a:xfrm>
          <a:off x="2286000" y="3371850"/>
          <a:ext cx="323850" cy="85725"/>
        </a:xfrm>
        <a:prstGeom prst="rect">
          <a:avLst/>
        </a:prstGeom>
        <a:solidFill>
          <a:srgbClr val="FFFFFF"/>
        </a:solidFill>
        <a:ln w="9525">
          <a:solidFill>
            <a:srgbClr val="000000"/>
          </a:solidFill>
          <a:miter lim="800000"/>
          <a:headEnd/>
          <a:tailEnd/>
        </a:ln>
      </xdr:spPr>
    </xdr:sp>
    <xdr:clientData/>
  </xdr:twoCellAnchor>
  <xdr:twoCellAnchor>
    <xdr:from>
      <xdr:col>14</xdr:col>
      <xdr:colOff>9525</xdr:colOff>
      <xdr:row>44</xdr:row>
      <xdr:rowOff>0</xdr:rowOff>
    </xdr:from>
    <xdr:to>
      <xdr:col>15</xdr:col>
      <xdr:colOff>9525</xdr:colOff>
      <xdr:row>49</xdr:row>
      <xdr:rowOff>85725</xdr:rowOff>
    </xdr:to>
    <xdr:sp macro="" textlink="">
      <xdr:nvSpPr>
        <xdr:cNvPr id="204454" name="Rectangle 77" descr="Wide upward diagonal">
          <a:extLst>
            <a:ext uri="{FF2B5EF4-FFF2-40B4-BE49-F238E27FC236}">
              <a16:creationId xmlns:a16="http://schemas.microsoft.com/office/drawing/2014/main" id="{B499C94E-4BB8-4606-A54A-53481BF174B5}"/>
            </a:ext>
          </a:extLst>
        </xdr:cNvPr>
        <xdr:cNvSpPr>
          <a:spLocks noChangeArrowheads="1"/>
        </xdr:cNvSpPr>
      </xdr:nvSpPr>
      <xdr:spPr bwMode="auto">
        <a:xfrm>
          <a:off x="1609725" y="5448300"/>
          <a:ext cx="114300" cy="704850"/>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20</xdr:col>
      <xdr:colOff>104775</xdr:colOff>
      <xdr:row>44</xdr:row>
      <xdr:rowOff>0</xdr:rowOff>
    </xdr:from>
    <xdr:to>
      <xdr:col>21</xdr:col>
      <xdr:colOff>104775</xdr:colOff>
      <xdr:row>49</xdr:row>
      <xdr:rowOff>85725</xdr:rowOff>
    </xdr:to>
    <xdr:sp macro="" textlink="">
      <xdr:nvSpPr>
        <xdr:cNvPr id="204455" name="Rectangle 77" descr="Wide upward diagonal">
          <a:extLst>
            <a:ext uri="{FF2B5EF4-FFF2-40B4-BE49-F238E27FC236}">
              <a16:creationId xmlns:a16="http://schemas.microsoft.com/office/drawing/2014/main" id="{3E235944-50AC-47EA-A3B6-0652A7257064}"/>
            </a:ext>
          </a:extLst>
        </xdr:cNvPr>
        <xdr:cNvSpPr>
          <a:spLocks noChangeArrowheads="1"/>
        </xdr:cNvSpPr>
      </xdr:nvSpPr>
      <xdr:spPr bwMode="auto">
        <a:xfrm>
          <a:off x="2390775" y="5448300"/>
          <a:ext cx="114300" cy="704850"/>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0</xdr:col>
      <xdr:colOff>-11976674</xdr:colOff>
      <xdr:row>26</xdr:row>
      <xdr:rowOff>8</xdr:rowOff>
    </xdr:from>
    <xdr:to>
      <xdr:col>59</xdr:col>
      <xdr:colOff>66687</xdr:colOff>
      <xdr:row>49</xdr:row>
      <xdr:rowOff>104782</xdr:rowOff>
    </xdr:to>
    <xdr:grpSp>
      <xdr:nvGrpSpPr>
        <xdr:cNvPr id="204456" name="Group 219">
          <a:extLst>
            <a:ext uri="{FF2B5EF4-FFF2-40B4-BE49-F238E27FC236}">
              <a16:creationId xmlns:a16="http://schemas.microsoft.com/office/drawing/2014/main" id="{58493758-BE8C-4D31-8E2D-37FD50EAC16B}"/>
            </a:ext>
          </a:extLst>
        </xdr:cNvPr>
        <xdr:cNvGrpSpPr>
          <a:grpSpLocks/>
        </xdr:cNvGrpSpPr>
      </xdr:nvGrpSpPr>
      <xdr:grpSpPr bwMode="auto">
        <a:xfrm>
          <a:off x="-11976674" y="3219458"/>
          <a:ext cx="18787061" cy="2952749"/>
          <a:chOff x="-12652949" y="12068183"/>
          <a:chExt cx="18787061" cy="2952749"/>
        </a:xfrm>
      </xdr:grpSpPr>
      <xdr:grpSp>
        <xdr:nvGrpSpPr>
          <xdr:cNvPr id="204586" name="Group 403">
            <a:extLst>
              <a:ext uri="{FF2B5EF4-FFF2-40B4-BE49-F238E27FC236}">
                <a16:creationId xmlns:a16="http://schemas.microsoft.com/office/drawing/2014/main" id="{E46EC56C-E15D-4997-860D-65973E7D83FB}"/>
              </a:ext>
            </a:extLst>
          </xdr:cNvPr>
          <xdr:cNvGrpSpPr>
            <a:grpSpLocks/>
          </xdr:cNvGrpSpPr>
        </xdr:nvGrpSpPr>
        <xdr:grpSpPr bwMode="auto">
          <a:xfrm>
            <a:off x="2619387" y="12068183"/>
            <a:ext cx="3514725" cy="2952749"/>
            <a:chOff x="2754883" y="13677903"/>
            <a:chExt cx="3519314" cy="2947998"/>
          </a:xfrm>
        </xdr:grpSpPr>
        <xdr:grpSp>
          <xdr:nvGrpSpPr>
            <xdr:cNvPr id="204613" name="Group 319">
              <a:extLst>
                <a:ext uri="{FF2B5EF4-FFF2-40B4-BE49-F238E27FC236}">
                  <a16:creationId xmlns:a16="http://schemas.microsoft.com/office/drawing/2014/main" id="{741F863D-6486-4DD1-B6E6-C18E197893A3}"/>
                </a:ext>
              </a:extLst>
            </xdr:cNvPr>
            <xdr:cNvGrpSpPr>
              <a:grpSpLocks/>
            </xdr:cNvGrpSpPr>
          </xdr:nvGrpSpPr>
          <xdr:grpSpPr bwMode="auto">
            <a:xfrm rot="5400000">
              <a:off x="3040541" y="13392245"/>
              <a:ext cx="2947998" cy="3519314"/>
              <a:chOff x="778617" y="13494959"/>
              <a:chExt cx="3269508" cy="3519314"/>
            </a:xfrm>
          </xdr:grpSpPr>
          <xdr:sp macro="" textlink="">
            <xdr:nvSpPr>
              <xdr:cNvPr id="118" name="TextBox 117">
                <a:extLst>
                  <a:ext uri="{FF2B5EF4-FFF2-40B4-BE49-F238E27FC236}">
                    <a16:creationId xmlns:a16="http://schemas.microsoft.com/office/drawing/2014/main" id="{7FAB0EEE-8726-4A40-85FC-DD4B57825F60}"/>
                  </a:ext>
                </a:extLst>
              </xdr:cNvPr>
              <xdr:cNvSpPr txBox="1"/>
            </xdr:nvSpPr>
            <xdr:spPr>
              <a:xfrm rot="16200000">
                <a:off x="2830796" y="14897933"/>
                <a:ext cx="314735" cy="179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D2</a:t>
                </a:r>
              </a:p>
            </xdr:txBody>
          </xdr:sp>
          <xdr:grpSp>
            <xdr:nvGrpSpPr>
              <xdr:cNvPr id="204616" name="Group 318">
                <a:extLst>
                  <a:ext uri="{FF2B5EF4-FFF2-40B4-BE49-F238E27FC236}">
                    <a16:creationId xmlns:a16="http://schemas.microsoft.com/office/drawing/2014/main" id="{24D1E870-E0F1-466A-9FA2-CA54E235E4ED}"/>
                  </a:ext>
                </a:extLst>
              </xdr:cNvPr>
              <xdr:cNvGrpSpPr>
                <a:grpSpLocks/>
              </xdr:cNvGrpSpPr>
            </xdr:nvGrpSpPr>
            <xdr:grpSpPr bwMode="auto">
              <a:xfrm>
                <a:off x="778617" y="13494959"/>
                <a:ext cx="3269508" cy="3519314"/>
                <a:chOff x="778617" y="13494959"/>
                <a:chExt cx="3269508" cy="3519314"/>
              </a:xfrm>
            </xdr:grpSpPr>
            <xdr:sp macro="" textlink="">
              <xdr:nvSpPr>
                <xdr:cNvPr id="120" name="TextBox 119">
                  <a:extLst>
                    <a:ext uri="{FF2B5EF4-FFF2-40B4-BE49-F238E27FC236}">
                      <a16:creationId xmlns:a16="http://schemas.microsoft.com/office/drawing/2014/main" id="{86B53116-094E-4195-B27D-1B7AF4C5E32A}"/>
                    </a:ext>
                  </a:extLst>
                </xdr:cNvPr>
                <xdr:cNvSpPr txBox="1"/>
              </xdr:nvSpPr>
              <xdr:spPr bwMode="auto">
                <a:xfrm rot="16200000">
                  <a:off x="1591471" y="14638806"/>
                  <a:ext cx="1010968" cy="6117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lang="en-US" sz="800" u="sng" baseline="0">
                      <a:latin typeface="Trebuchet MS" panose="020B0603020202020204" pitchFamily="34" charset="0"/>
                    </a:rPr>
                    <a:t>Débitmètre à diaphragme (à placer verticalement)</a:t>
                  </a:r>
                </a:p>
                <a:p>
                  <a:pPr>
                    <a:lnSpc>
                      <a:spcPts val="800"/>
                    </a:lnSpc>
                  </a:pPr>
                  <a:r>
                    <a:rPr lang="en-US" sz="800" u="sng" baseline="0">
                      <a:latin typeface="Trebuchet MS" panose="020B0603020202020204" pitchFamily="34" charset="0"/>
                    </a:rPr>
                    <a:t> </a:t>
                  </a:r>
                </a:p>
              </xdr:txBody>
            </xdr:sp>
            <xdr:sp macro="" textlink="">
              <xdr:nvSpPr>
                <xdr:cNvPr id="204618" name="Line 331">
                  <a:extLst>
                    <a:ext uri="{FF2B5EF4-FFF2-40B4-BE49-F238E27FC236}">
                      <a16:creationId xmlns:a16="http://schemas.microsoft.com/office/drawing/2014/main" id="{3DC1E780-6BC2-4713-8A59-D08D4D449A42}"/>
                    </a:ext>
                  </a:extLst>
                </xdr:cNvPr>
                <xdr:cNvSpPr>
                  <a:spLocks noChangeShapeType="1"/>
                </xdr:cNvSpPr>
              </xdr:nvSpPr>
              <xdr:spPr bwMode="auto">
                <a:xfrm flipV="1">
                  <a:off x="3383669" y="14482765"/>
                  <a:ext cx="14778" cy="957843"/>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4619" name="Line 333">
                  <a:extLst>
                    <a:ext uri="{FF2B5EF4-FFF2-40B4-BE49-F238E27FC236}">
                      <a16:creationId xmlns:a16="http://schemas.microsoft.com/office/drawing/2014/main" id="{4945BE7C-1950-442A-A0F0-EF48E3D03FAB}"/>
                    </a:ext>
                  </a:extLst>
                </xdr:cNvPr>
                <xdr:cNvSpPr>
                  <a:spLocks noChangeShapeType="1"/>
                </xdr:cNvSpPr>
              </xdr:nvSpPr>
              <xdr:spPr bwMode="auto">
                <a:xfrm>
                  <a:off x="1815097" y="15452240"/>
                  <a:ext cx="191205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TextBox 122">
                  <a:extLst>
                    <a:ext uri="{FF2B5EF4-FFF2-40B4-BE49-F238E27FC236}">
                      <a16:creationId xmlns:a16="http://schemas.microsoft.com/office/drawing/2014/main" id="{D1A5F37C-B121-48AD-B919-8EEA2B87B3AD}"/>
                    </a:ext>
                  </a:extLst>
                </xdr:cNvPr>
                <xdr:cNvSpPr txBox="1"/>
              </xdr:nvSpPr>
              <xdr:spPr bwMode="auto">
                <a:xfrm rot="16200000">
                  <a:off x="2376274" y="13828730"/>
                  <a:ext cx="295661" cy="200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1"</a:t>
                  </a:r>
                </a:p>
              </xdr:txBody>
            </xdr:sp>
            <xdr:sp macro="" textlink="">
              <xdr:nvSpPr>
                <xdr:cNvPr id="124" name="TextBox 123">
                  <a:extLst>
                    <a:ext uri="{FF2B5EF4-FFF2-40B4-BE49-F238E27FC236}">
                      <a16:creationId xmlns:a16="http://schemas.microsoft.com/office/drawing/2014/main" id="{48C7E9D7-E57B-45CE-B058-B24CF6F9A84C}"/>
                    </a:ext>
                  </a:extLst>
                </xdr:cNvPr>
                <xdr:cNvSpPr txBox="1"/>
              </xdr:nvSpPr>
              <xdr:spPr bwMode="auto">
                <a:xfrm rot="16200000">
                  <a:off x="2825018" y="13680899"/>
                  <a:ext cx="305198" cy="200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1"</a:t>
                  </a:r>
                </a:p>
              </xdr:txBody>
            </xdr:sp>
            <xdr:sp macro="" textlink="">
              <xdr:nvSpPr>
                <xdr:cNvPr id="204622" name="Oval 245">
                  <a:extLst>
                    <a:ext uri="{FF2B5EF4-FFF2-40B4-BE49-F238E27FC236}">
                      <a16:creationId xmlns:a16="http://schemas.microsoft.com/office/drawing/2014/main" id="{99D0957C-53C8-42C9-92A1-49DD3D55A1D7}"/>
                    </a:ext>
                  </a:extLst>
                </xdr:cNvPr>
                <xdr:cNvSpPr>
                  <a:spLocks noChangeArrowheads="1"/>
                </xdr:cNvSpPr>
              </xdr:nvSpPr>
              <xdr:spPr bwMode="auto">
                <a:xfrm>
                  <a:off x="778621" y="16621126"/>
                  <a:ext cx="427962" cy="393147"/>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04623" name="Line 267">
                  <a:extLst>
                    <a:ext uri="{FF2B5EF4-FFF2-40B4-BE49-F238E27FC236}">
                      <a16:creationId xmlns:a16="http://schemas.microsoft.com/office/drawing/2014/main" id="{A8C2F7E1-16BD-4A1F-AE4A-CFFC064B3CB1}"/>
                    </a:ext>
                  </a:extLst>
                </xdr:cNvPr>
                <xdr:cNvSpPr>
                  <a:spLocks noChangeShapeType="1"/>
                </xdr:cNvSpPr>
              </xdr:nvSpPr>
              <xdr:spPr bwMode="auto">
                <a:xfrm flipV="1">
                  <a:off x="778617" y="14330362"/>
                  <a:ext cx="739471" cy="2419353"/>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04624" name="Line 268">
                  <a:extLst>
                    <a:ext uri="{FF2B5EF4-FFF2-40B4-BE49-F238E27FC236}">
                      <a16:creationId xmlns:a16="http://schemas.microsoft.com/office/drawing/2014/main" id="{4FF42BF4-331E-4422-86CF-505A65F66268}"/>
                    </a:ext>
                  </a:extLst>
                </xdr:cNvPr>
                <xdr:cNvSpPr>
                  <a:spLocks noChangeShapeType="1"/>
                </xdr:cNvSpPr>
              </xdr:nvSpPr>
              <xdr:spPr bwMode="auto">
                <a:xfrm flipV="1">
                  <a:off x="1074405" y="15654336"/>
                  <a:ext cx="2419120" cy="1352553"/>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04625" name="Oval 328">
                  <a:extLst>
                    <a:ext uri="{FF2B5EF4-FFF2-40B4-BE49-F238E27FC236}">
                      <a16:creationId xmlns:a16="http://schemas.microsoft.com/office/drawing/2014/main" id="{D63C2DA0-1E08-46A2-96DB-18FCC2B95EB5}"/>
                    </a:ext>
                  </a:extLst>
                </xdr:cNvPr>
                <xdr:cNvSpPr>
                  <a:spLocks noChangeArrowheads="1"/>
                </xdr:cNvSpPr>
              </xdr:nvSpPr>
              <xdr:spPr bwMode="auto">
                <a:xfrm>
                  <a:off x="1475058" y="13494959"/>
                  <a:ext cx="2573067" cy="2364166"/>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04626" name="Rectangle 329">
                  <a:extLst>
                    <a:ext uri="{FF2B5EF4-FFF2-40B4-BE49-F238E27FC236}">
                      <a16:creationId xmlns:a16="http://schemas.microsoft.com/office/drawing/2014/main" id="{CDD37F8E-95E2-4FC0-A828-0F3DF0AA6E5D}"/>
                    </a:ext>
                  </a:extLst>
                </xdr:cNvPr>
                <xdr:cNvSpPr>
                  <a:spLocks noChangeArrowheads="1"/>
                </xdr:cNvSpPr>
              </xdr:nvSpPr>
              <xdr:spPr bwMode="auto">
                <a:xfrm>
                  <a:off x="2737757" y="15129901"/>
                  <a:ext cx="57203" cy="326566"/>
                </a:xfrm>
                <a:prstGeom prst="rect">
                  <a:avLst/>
                </a:prstGeom>
                <a:solidFill>
                  <a:srgbClr val="000000"/>
                </a:solidFill>
                <a:ln w="9525">
                  <a:solidFill>
                    <a:srgbClr val="000000"/>
                  </a:solidFill>
                  <a:miter lim="800000"/>
                  <a:headEnd/>
                  <a:tailEnd/>
                </a:ln>
              </xdr:spPr>
            </xdr:sp>
            <xdr:sp macro="" textlink="">
              <xdr:nvSpPr>
                <xdr:cNvPr id="204627" name="Rectangle 330">
                  <a:extLst>
                    <a:ext uri="{FF2B5EF4-FFF2-40B4-BE49-F238E27FC236}">
                      <a16:creationId xmlns:a16="http://schemas.microsoft.com/office/drawing/2014/main" id="{82D4FE8E-27B3-47FD-AA02-451C4C6BBA18}"/>
                    </a:ext>
                  </a:extLst>
                </xdr:cNvPr>
                <xdr:cNvSpPr>
                  <a:spLocks noChangeArrowheads="1"/>
                </xdr:cNvSpPr>
              </xdr:nvSpPr>
              <xdr:spPr bwMode="auto">
                <a:xfrm>
                  <a:off x="2737757" y="14465144"/>
                  <a:ext cx="57203" cy="338191"/>
                </a:xfrm>
                <a:prstGeom prst="rect">
                  <a:avLst/>
                </a:prstGeom>
                <a:solidFill>
                  <a:srgbClr val="000000"/>
                </a:solidFill>
                <a:ln w="9525">
                  <a:solidFill>
                    <a:srgbClr val="000000"/>
                  </a:solidFill>
                  <a:miter lim="800000"/>
                  <a:headEnd/>
                  <a:tailEnd/>
                </a:ln>
              </xdr:spPr>
            </xdr:sp>
            <xdr:sp macro="" textlink="">
              <xdr:nvSpPr>
                <xdr:cNvPr id="204628" name="Line 332">
                  <a:extLst>
                    <a:ext uri="{FF2B5EF4-FFF2-40B4-BE49-F238E27FC236}">
                      <a16:creationId xmlns:a16="http://schemas.microsoft.com/office/drawing/2014/main" id="{9CEC506A-38C6-4D18-854D-A9D319C485F2}"/>
                    </a:ext>
                  </a:extLst>
                </xdr:cNvPr>
                <xdr:cNvSpPr>
                  <a:spLocks noChangeShapeType="1"/>
                </xdr:cNvSpPr>
              </xdr:nvSpPr>
              <xdr:spPr bwMode="auto">
                <a:xfrm flipH="1" flipV="1">
                  <a:off x="3129072" y="14797087"/>
                  <a:ext cx="5542" cy="332813"/>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4629" name="Line 336">
                  <a:extLst>
                    <a:ext uri="{FF2B5EF4-FFF2-40B4-BE49-F238E27FC236}">
                      <a16:creationId xmlns:a16="http://schemas.microsoft.com/office/drawing/2014/main" id="{518EB74A-DB22-475A-A93E-817B1E91E558}"/>
                    </a:ext>
                  </a:extLst>
                </xdr:cNvPr>
                <xdr:cNvSpPr>
                  <a:spLocks noChangeShapeType="1"/>
                </xdr:cNvSpPr>
              </xdr:nvSpPr>
              <xdr:spPr bwMode="auto">
                <a:xfrm>
                  <a:off x="1475833" y="14463715"/>
                  <a:ext cx="255644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30" name="Line 341">
                  <a:extLst>
                    <a:ext uri="{FF2B5EF4-FFF2-40B4-BE49-F238E27FC236}">
                      <a16:creationId xmlns:a16="http://schemas.microsoft.com/office/drawing/2014/main" id="{EDEF3040-0CF5-4245-A59F-CF3EDA66D884}"/>
                    </a:ext>
                  </a:extLst>
                </xdr:cNvPr>
                <xdr:cNvSpPr>
                  <a:spLocks noChangeShapeType="1"/>
                </xdr:cNvSpPr>
              </xdr:nvSpPr>
              <xdr:spPr bwMode="auto">
                <a:xfrm flipV="1">
                  <a:off x="2347930" y="13924038"/>
                  <a:ext cx="0" cy="1955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31" name="Line 342">
                  <a:extLst>
                    <a:ext uri="{FF2B5EF4-FFF2-40B4-BE49-F238E27FC236}">
                      <a16:creationId xmlns:a16="http://schemas.microsoft.com/office/drawing/2014/main" id="{5B4E8400-AFB3-46EF-B5C3-614B503793A6}"/>
                    </a:ext>
                  </a:extLst>
                </xdr:cNvPr>
                <xdr:cNvSpPr>
                  <a:spLocks noChangeShapeType="1"/>
                </xdr:cNvSpPr>
              </xdr:nvSpPr>
              <xdr:spPr bwMode="auto">
                <a:xfrm flipV="1">
                  <a:off x="3213330" y="13924038"/>
                  <a:ext cx="0" cy="1955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32" name="Line 343">
                  <a:extLst>
                    <a:ext uri="{FF2B5EF4-FFF2-40B4-BE49-F238E27FC236}">
                      <a16:creationId xmlns:a16="http://schemas.microsoft.com/office/drawing/2014/main" id="{664C54BB-0ADC-40D5-9236-7D21FF7A716E}"/>
                    </a:ext>
                  </a:extLst>
                </xdr:cNvPr>
                <xdr:cNvSpPr>
                  <a:spLocks noChangeShapeType="1"/>
                </xdr:cNvSpPr>
              </xdr:nvSpPr>
              <xdr:spPr bwMode="auto">
                <a:xfrm flipH="1" flipV="1">
                  <a:off x="2737757" y="13924038"/>
                  <a:ext cx="0" cy="4671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33" name="Line 344">
                  <a:extLst>
                    <a:ext uri="{FF2B5EF4-FFF2-40B4-BE49-F238E27FC236}">
                      <a16:creationId xmlns:a16="http://schemas.microsoft.com/office/drawing/2014/main" id="{A2B3F816-83CD-4470-9121-EE354B4DE6BC}"/>
                    </a:ext>
                  </a:extLst>
                </xdr:cNvPr>
                <xdr:cNvSpPr>
                  <a:spLocks noChangeShapeType="1"/>
                </xdr:cNvSpPr>
              </xdr:nvSpPr>
              <xdr:spPr bwMode="auto">
                <a:xfrm flipV="1">
                  <a:off x="2794960" y="13920789"/>
                  <a:ext cx="11912" cy="470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34" name="Line 345">
                  <a:extLst>
                    <a:ext uri="{FF2B5EF4-FFF2-40B4-BE49-F238E27FC236}">
                      <a16:creationId xmlns:a16="http://schemas.microsoft.com/office/drawing/2014/main" id="{4B5BDDD8-AAD7-44A7-BCE3-8464DD40FE5B}"/>
                    </a:ext>
                  </a:extLst>
                </xdr:cNvPr>
                <xdr:cNvSpPr>
                  <a:spLocks noChangeShapeType="1"/>
                </xdr:cNvSpPr>
              </xdr:nvSpPr>
              <xdr:spPr bwMode="auto">
                <a:xfrm>
                  <a:off x="2347930" y="13978995"/>
                  <a:ext cx="399361" cy="0"/>
                </a:xfrm>
                <a:prstGeom prst="line">
                  <a:avLst/>
                </a:prstGeom>
                <a:noFill/>
                <a:ln w="9525">
                  <a:solidFill>
                    <a:srgbClr val="000000"/>
                  </a:solidFill>
                  <a:round/>
                  <a:headEnd type="triangle" w="med" len="sm"/>
                  <a:tailEnd type="triangle" w="med" len="sm"/>
                </a:ln>
                <a:extLst>
                  <a:ext uri="{909E8E84-426E-40DD-AFC4-6F175D3DCCD1}">
                    <a14:hiddenFill xmlns:a14="http://schemas.microsoft.com/office/drawing/2010/main">
                      <a:noFill/>
                    </a14:hiddenFill>
                  </a:ext>
                </a:extLst>
              </xdr:spPr>
            </xdr:sp>
            <xdr:sp macro="" textlink="">
              <xdr:nvSpPr>
                <xdr:cNvPr id="204635" name="Line 346">
                  <a:extLst>
                    <a:ext uri="{FF2B5EF4-FFF2-40B4-BE49-F238E27FC236}">
                      <a16:creationId xmlns:a16="http://schemas.microsoft.com/office/drawing/2014/main" id="{FE47F3A0-41E7-47AB-BE5D-12E4EC4D9EF7}"/>
                    </a:ext>
                  </a:extLst>
                </xdr:cNvPr>
                <xdr:cNvSpPr>
                  <a:spLocks noChangeShapeType="1"/>
                </xdr:cNvSpPr>
              </xdr:nvSpPr>
              <xdr:spPr bwMode="auto">
                <a:xfrm>
                  <a:off x="2804494" y="13988506"/>
                  <a:ext cx="399361" cy="0"/>
                </a:xfrm>
                <a:prstGeom prst="line">
                  <a:avLst/>
                </a:prstGeom>
                <a:noFill/>
                <a:ln w="9525">
                  <a:solidFill>
                    <a:srgbClr val="000000"/>
                  </a:solidFill>
                  <a:round/>
                  <a:headEnd type="triangle" w="med" len="sm"/>
                  <a:tailEnd type="triangle" w="med" len="sm"/>
                </a:ln>
                <a:extLst>
                  <a:ext uri="{909E8E84-426E-40DD-AFC4-6F175D3DCCD1}">
                    <a14:hiddenFill xmlns:a14="http://schemas.microsoft.com/office/drawing/2010/main">
                      <a:noFill/>
                    </a14:hiddenFill>
                  </a:ext>
                </a:extLst>
              </xdr:spPr>
            </xdr:sp>
            <xdr:sp macro="" textlink="">
              <xdr:nvSpPr>
                <xdr:cNvPr id="204636" name="Line 347">
                  <a:extLst>
                    <a:ext uri="{FF2B5EF4-FFF2-40B4-BE49-F238E27FC236}">
                      <a16:creationId xmlns:a16="http://schemas.microsoft.com/office/drawing/2014/main" id="{79C9708D-A369-4A30-9E62-5A6BAAA443CB}"/>
                    </a:ext>
                  </a:extLst>
                </xdr:cNvPr>
                <xdr:cNvSpPr>
                  <a:spLocks noChangeShapeType="1"/>
                </xdr:cNvSpPr>
              </xdr:nvSpPr>
              <xdr:spPr bwMode="auto">
                <a:xfrm>
                  <a:off x="2821561" y="15129901"/>
                  <a:ext cx="376174" cy="5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37" name="Line 348">
                  <a:extLst>
                    <a:ext uri="{FF2B5EF4-FFF2-40B4-BE49-F238E27FC236}">
                      <a16:creationId xmlns:a16="http://schemas.microsoft.com/office/drawing/2014/main" id="{FE7FD380-7BEA-44C7-A5D9-F711613C17F6}"/>
                    </a:ext>
                  </a:extLst>
                </xdr:cNvPr>
                <xdr:cNvSpPr>
                  <a:spLocks noChangeShapeType="1"/>
                </xdr:cNvSpPr>
              </xdr:nvSpPr>
              <xdr:spPr bwMode="auto">
                <a:xfrm flipV="1">
                  <a:off x="2817436" y="14806612"/>
                  <a:ext cx="411992" cy="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1" name="Oval 367">
                  <a:extLst>
                    <a:ext uri="{FF2B5EF4-FFF2-40B4-BE49-F238E27FC236}">
                      <a16:creationId xmlns:a16="http://schemas.microsoft.com/office/drawing/2014/main" id="{F642591F-A720-44F5-9935-08FFCA15BE2A}"/>
                    </a:ext>
                  </a:extLst>
                </xdr:cNvPr>
                <xdr:cNvSpPr>
                  <a:spLocks noChangeArrowheads="1"/>
                </xdr:cNvSpPr>
              </xdr:nvSpPr>
              <xdr:spPr bwMode="auto">
                <a:xfrm>
                  <a:off x="1864929" y="13514046"/>
                  <a:ext cx="232030" cy="228898"/>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I</a:t>
                  </a:r>
                </a:p>
              </xdr:txBody>
            </xdr:sp>
            <xdr:sp macro="" textlink="">
              <xdr:nvSpPr>
                <xdr:cNvPr id="204639" name="Line 368">
                  <a:extLst>
                    <a:ext uri="{FF2B5EF4-FFF2-40B4-BE49-F238E27FC236}">
                      <a16:creationId xmlns:a16="http://schemas.microsoft.com/office/drawing/2014/main" id="{5D6F6A67-327D-48A6-B356-FEC3545F3F64}"/>
                    </a:ext>
                  </a:extLst>
                </xdr:cNvPr>
                <xdr:cNvSpPr>
                  <a:spLocks noChangeShapeType="1"/>
                </xdr:cNvSpPr>
              </xdr:nvSpPr>
              <xdr:spPr bwMode="auto">
                <a:xfrm flipH="1" flipV="1">
                  <a:off x="2095812" y="13952573"/>
                  <a:ext cx="191075" cy="2677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40" name="Line 369">
                  <a:extLst>
                    <a:ext uri="{FF2B5EF4-FFF2-40B4-BE49-F238E27FC236}">
                      <a16:creationId xmlns:a16="http://schemas.microsoft.com/office/drawing/2014/main" id="{E7C762CA-0DD0-45F6-9F59-FFA153A5B00F}"/>
                    </a:ext>
                  </a:extLst>
                </xdr:cNvPr>
                <xdr:cNvSpPr>
                  <a:spLocks noChangeShapeType="1"/>
                </xdr:cNvSpPr>
              </xdr:nvSpPr>
              <xdr:spPr bwMode="auto">
                <a:xfrm>
                  <a:off x="2095816" y="13952573"/>
                  <a:ext cx="1000967" cy="2571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4" name="TextBox 143">
                  <a:extLst>
                    <a:ext uri="{FF2B5EF4-FFF2-40B4-BE49-F238E27FC236}">
                      <a16:creationId xmlns:a16="http://schemas.microsoft.com/office/drawing/2014/main" id="{E4E89249-79A9-4B5A-BEF8-A61381808B2B}"/>
                    </a:ext>
                  </a:extLst>
                </xdr:cNvPr>
                <xdr:cNvSpPr txBox="1"/>
              </xdr:nvSpPr>
              <xdr:spPr>
                <a:xfrm rot="16200000">
                  <a:off x="3351627" y="14734786"/>
                  <a:ext cx="391035" cy="200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D1</a:t>
                  </a:r>
                </a:p>
              </xdr:txBody>
            </xdr:sp>
          </xdr:grpSp>
        </xdr:grpSp>
        <xdr:sp macro="" textlink="">
          <xdr:nvSpPr>
            <xdr:cNvPr id="204614" name="Rectangle 89">
              <a:extLst>
                <a:ext uri="{FF2B5EF4-FFF2-40B4-BE49-F238E27FC236}">
                  <a16:creationId xmlns:a16="http://schemas.microsoft.com/office/drawing/2014/main" id="{23492356-1890-4EC9-942E-949DB570BFE9}"/>
                </a:ext>
              </a:extLst>
            </xdr:cNvPr>
            <xdr:cNvSpPr>
              <a:spLocks noChangeArrowheads="1"/>
            </xdr:cNvSpPr>
          </xdr:nvSpPr>
          <xdr:spPr bwMode="auto">
            <a:xfrm>
              <a:off x="2790825" y="13839825"/>
              <a:ext cx="323850" cy="85725"/>
            </a:xfrm>
            <a:prstGeom prst="rect">
              <a:avLst/>
            </a:prstGeom>
            <a:solidFill>
              <a:srgbClr val="FFFFFF"/>
            </a:solidFill>
            <a:ln w="9525">
              <a:solidFill>
                <a:srgbClr val="000000"/>
              </a:solidFill>
              <a:miter lim="800000"/>
              <a:headEnd/>
              <a:tailEnd/>
            </a:ln>
          </xdr:spPr>
        </xdr:sp>
      </xdr:grpSp>
      <xdr:cxnSp macro="">
        <xdr:nvCxnSpPr>
          <xdr:cNvPr id="115" name="Straight Connector 114">
            <a:extLst>
              <a:ext uri="{FF2B5EF4-FFF2-40B4-BE49-F238E27FC236}">
                <a16:creationId xmlns:a16="http://schemas.microsoft.com/office/drawing/2014/main" id="{32BA2513-291E-447A-9974-BC9B4561F818}"/>
              </a:ext>
            </a:extLst>
          </xdr:cNvPr>
          <xdr:cNvCxnSpPr>
            <a:cxnSpLocks/>
          </xdr:cNvCxnSpPr>
        </xdr:nvCxnSpPr>
        <xdr:spPr bwMode="auto">
          <a:xfrm rot="5400000" flipH="1" flipV="1">
            <a:off x="-12691049" y="13420714"/>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a:extLst>
              <a:ext uri="{FF2B5EF4-FFF2-40B4-BE49-F238E27FC236}">
                <a16:creationId xmlns:a16="http://schemas.microsoft.com/office/drawing/2014/main" id="{509052EB-A890-47F9-8611-90CD5E0DD9A4}"/>
              </a:ext>
            </a:extLst>
          </xdr:cNvPr>
          <xdr:cNvCxnSpPr>
            <a:cxnSpLocks/>
          </xdr:cNvCxnSpPr>
        </xdr:nvCxnSpPr>
        <xdr:spPr bwMode="auto">
          <a:xfrm rot="5400000" flipH="1" flipV="1">
            <a:off x="-12681516" y="14211289"/>
            <a:ext cx="76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0</xdr:colOff>
      <xdr:row>59</xdr:row>
      <xdr:rowOff>76199</xdr:rowOff>
    </xdr:from>
    <xdr:to>
      <xdr:col>90</xdr:col>
      <xdr:colOff>104775</xdr:colOff>
      <xdr:row>68</xdr:row>
      <xdr:rowOff>76199</xdr:rowOff>
    </xdr:to>
    <xdr:sp macro="" textlink="">
      <xdr:nvSpPr>
        <xdr:cNvPr id="145" name="TextBox 144">
          <a:extLst>
            <a:ext uri="{FF2B5EF4-FFF2-40B4-BE49-F238E27FC236}">
              <a16:creationId xmlns:a16="http://schemas.microsoft.com/office/drawing/2014/main" id="{9CB0A04A-9833-4176-9483-C2B6D7C534AB}"/>
            </a:ext>
          </a:extLst>
        </xdr:cNvPr>
        <xdr:cNvSpPr txBox="1"/>
      </xdr:nvSpPr>
      <xdr:spPr>
        <a:xfrm>
          <a:off x="114300" y="7381874"/>
          <a:ext cx="10277475"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L'entrepreneur prend les mesures nécessaires pour que le bon fonctionnement de l'EAS ne soit pas compromis par l'apparition d'écoulements d'eau dans le système de conduites. L'entrepreneur prend à cet égard </a:t>
          </a:r>
          <a:r>
            <a:rPr lang="en-US" sz="800" baseline="0">
              <a:solidFill>
                <a:schemeClr val="dk1"/>
              </a:solidFill>
              <a:effectLst/>
              <a:latin typeface="Trebuchet MS" panose="020B0603020202020204" pitchFamily="34" charset="0"/>
              <a:ea typeface="+mn-ea"/>
              <a:cs typeface="+mn-cs"/>
            </a:rPr>
            <a:t>au minimum </a:t>
          </a:r>
          <a:r>
            <a:rPr lang="en-US" sz="800" baseline="0">
              <a:latin typeface="Trebuchet MS" panose="020B0603020202020204" pitchFamily="34" charset="0"/>
            </a:rPr>
            <a:t>les précautions suivantes :</a:t>
          </a:r>
        </a:p>
        <a:p>
          <a:r>
            <a:rPr lang="en-US" sz="800" baseline="0">
              <a:latin typeface="Trebuchet MS" panose="020B0603020202020204" pitchFamily="34" charset="0"/>
            </a:rPr>
            <a:t>- si cela est réalisable, le système de conduites présentera une pente </a:t>
          </a:r>
          <a:r>
            <a:rPr lang="en-US" sz="800" baseline="0">
              <a:solidFill>
                <a:schemeClr val="dk1"/>
              </a:solidFill>
              <a:latin typeface="Trebuchet MS" panose="020B0603020202020204" pitchFamily="34" charset="0"/>
              <a:ea typeface="+mn-ea"/>
              <a:cs typeface="+mn-cs"/>
            </a:rPr>
            <a:t>descendante depuis le collecteur vers les filtres d'extraction de minimum </a:t>
          </a:r>
          <a:r>
            <a:rPr lang="en-US" sz="800" baseline="0">
              <a:latin typeface="Trebuchet MS" panose="020B0603020202020204" pitchFamily="34" charset="0"/>
            </a:rPr>
            <a:t>1mm/m ;</a:t>
          </a:r>
        </a:p>
        <a:p>
          <a:r>
            <a:rPr lang="en-US" sz="800" baseline="0">
              <a:latin typeface="Trebuchet MS" panose="020B0603020202020204" pitchFamily="34" charset="0"/>
            </a:rPr>
            <a:t>- le point le plus élevé du système de conduites entre le fût de condensation et le raccordement aux filtres d'extraction sera maintenu aussi bas que possible. Pour autant que ce soit réalisable, le point le plus élevé se situera à moins de 2,2m </a:t>
          </a:r>
          <a:r>
            <a:rPr lang="en-US" sz="800" baseline="0">
              <a:solidFill>
                <a:schemeClr val="dk1"/>
              </a:solidFill>
              <a:latin typeface="Trebuchet MS" panose="020B0603020202020204" pitchFamily="34" charset="0"/>
              <a:ea typeface="+mn-ea"/>
              <a:cs typeface="+mn-cs"/>
            </a:rPr>
            <a:t>au-dessus du raccordement aux filtres d'extraction ;</a:t>
          </a:r>
        </a:p>
        <a:p>
          <a:r>
            <a:rPr lang="en-US" sz="800" baseline="0">
              <a:latin typeface="Trebuchet MS" panose="020B0603020202020204" pitchFamily="34" charset="0"/>
              <a:cs typeface="Arial" pitchFamily="34" charset="0"/>
            </a:rPr>
            <a:t>- si l'un des points ci-avant n'est pas réalisable en pratique, l'entrepreneur prévoira d'autres mesures en concertation avec le bureau d'études et BOFAS</a:t>
          </a:r>
          <a:r>
            <a:rPr lang="en-US" sz="800" baseline="0">
              <a:solidFill>
                <a:schemeClr val="dk1"/>
              </a:solidFill>
              <a:latin typeface="Trebuchet MS" panose="020B0603020202020204" pitchFamily="34" charset="0"/>
              <a:ea typeface="+mn-ea"/>
              <a:cs typeface="Arial" pitchFamily="34" charset="0"/>
            </a:rPr>
            <a:t> (par ex placement de points de récupération, purge du système de conduites à l'air comprimé,....) ;</a:t>
          </a:r>
          <a:endParaRPr lang="en-US" sz="800" baseline="0">
            <a:latin typeface="Trebuchet MS" panose="020B0603020202020204" pitchFamily="34" charset="0"/>
            <a:cs typeface="Arial" pitchFamily="34" charset="0"/>
          </a:endParaRPr>
        </a:p>
        <a:p>
          <a:r>
            <a:rPr lang="en-US" sz="800" baseline="0">
              <a:latin typeface="Trebuchet MS" panose="020B0603020202020204" pitchFamily="34" charset="0"/>
            </a:rPr>
            <a:t>- l'entrepreneur contrôle lors des entretiens réguliers la présence d'écoulements d'eau et, </a:t>
          </a:r>
          <a:r>
            <a:rPr lang="en-US" sz="800" baseline="0">
              <a:solidFill>
                <a:schemeClr val="dk1"/>
              </a:solidFill>
              <a:effectLst/>
              <a:latin typeface="Trebuchet MS" panose="020B0603020202020204" pitchFamily="34" charset="0"/>
              <a:ea typeface="+mn-ea"/>
              <a:cs typeface="+mn-cs"/>
            </a:rPr>
            <a:t>le cas échéant</a:t>
          </a:r>
          <a:r>
            <a:rPr lang="en-US" sz="1100" baseline="0">
              <a:solidFill>
                <a:schemeClr val="dk1"/>
              </a:solidFill>
              <a:effectLst/>
              <a:latin typeface="Trebuchet MS" panose="020B0603020202020204" pitchFamily="34" charset="0"/>
              <a:ea typeface="+mn-ea"/>
              <a:cs typeface="+mn-cs"/>
            </a:rPr>
            <a:t>, </a:t>
          </a:r>
          <a:r>
            <a:rPr lang="en-US" sz="800" baseline="0">
              <a:latin typeface="Trebuchet MS" panose="020B0603020202020204" pitchFamily="34" charset="0"/>
            </a:rPr>
            <a:t>les éliminera directement,</a:t>
          </a:r>
        </a:p>
      </xdr:txBody>
    </xdr:sp>
    <xdr:clientData/>
  </xdr:twoCellAnchor>
  <xdr:twoCellAnchor>
    <xdr:from>
      <xdr:col>30</xdr:col>
      <xdr:colOff>0</xdr:colOff>
      <xdr:row>20</xdr:row>
      <xdr:rowOff>28575</xdr:rowOff>
    </xdr:from>
    <xdr:to>
      <xdr:col>32</xdr:col>
      <xdr:colOff>19050</xdr:colOff>
      <xdr:row>21</xdr:row>
      <xdr:rowOff>114300</xdr:rowOff>
    </xdr:to>
    <xdr:grpSp>
      <xdr:nvGrpSpPr>
        <xdr:cNvPr id="283" name="Group 282">
          <a:extLst>
            <a:ext uri="{FF2B5EF4-FFF2-40B4-BE49-F238E27FC236}">
              <a16:creationId xmlns:a16="http://schemas.microsoft.com/office/drawing/2014/main" id="{FFF442DE-2C3E-4D43-887F-EB7858AB0393}"/>
            </a:ext>
          </a:extLst>
        </xdr:cNvPr>
        <xdr:cNvGrpSpPr/>
      </xdr:nvGrpSpPr>
      <xdr:grpSpPr>
        <a:xfrm>
          <a:off x="3429000" y="2505075"/>
          <a:ext cx="247650" cy="209550"/>
          <a:chOff x="9105900" y="10525124"/>
          <a:chExt cx="1935421" cy="1647267"/>
        </a:xfrm>
      </xdr:grpSpPr>
      <xdr:sp macro="" textlink="">
        <xdr:nvSpPr>
          <xdr:cNvPr id="284" name="Rectangle 283">
            <a:extLst>
              <a:ext uri="{FF2B5EF4-FFF2-40B4-BE49-F238E27FC236}">
                <a16:creationId xmlns:a16="http://schemas.microsoft.com/office/drawing/2014/main" id="{8713F337-D69C-47F6-BE87-09453ECA07AD}"/>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85" name="Group 284">
            <a:extLst>
              <a:ext uri="{FF2B5EF4-FFF2-40B4-BE49-F238E27FC236}">
                <a16:creationId xmlns:a16="http://schemas.microsoft.com/office/drawing/2014/main" id="{773BAE77-B207-4E8C-91CB-E3E196A2BDD8}"/>
              </a:ext>
            </a:extLst>
          </xdr:cNvPr>
          <xdr:cNvGrpSpPr/>
        </xdr:nvGrpSpPr>
        <xdr:grpSpPr>
          <a:xfrm>
            <a:off x="9458325" y="10553724"/>
            <a:ext cx="1582996" cy="1618667"/>
            <a:chOff x="9672631" y="10572773"/>
            <a:chExt cx="1862144" cy="1618667"/>
          </a:xfrm>
        </xdr:grpSpPr>
        <xdr:grpSp>
          <xdr:nvGrpSpPr>
            <xdr:cNvPr id="286" name="Group 160">
              <a:extLst>
                <a:ext uri="{FF2B5EF4-FFF2-40B4-BE49-F238E27FC236}">
                  <a16:creationId xmlns:a16="http://schemas.microsoft.com/office/drawing/2014/main" id="{F4A8DD40-2105-486D-A892-E5B293BB117B}"/>
                </a:ext>
              </a:extLst>
            </xdr:cNvPr>
            <xdr:cNvGrpSpPr>
              <a:grpSpLocks/>
            </xdr:cNvGrpSpPr>
          </xdr:nvGrpSpPr>
          <xdr:grpSpPr bwMode="auto">
            <a:xfrm rot="5400000">
              <a:off x="9366667" y="10497738"/>
              <a:ext cx="1618667" cy="1730640"/>
              <a:chOff x="967311" y="8951113"/>
              <a:chExt cx="914400" cy="651143"/>
            </a:xfrm>
          </xdr:grpSpPr>
          <xdr:sp macro="" textlink="">
            <xdr:nvSpPr>
              <xdr:cNvPr id="290" name="Flowchart: Collate 289">
                <a:extLst>
                  <a:ext uri="{FF2B5EF4-FFF2-40B4-BE49-F238E27FC236}">
                    <a16:creationId xmlns:a16="http://schemas.microsoft.com/office/drawing/2014/main" id="{9D89963B-EF7C-4232-B5FF-1C5F9CBCC762}"/>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91" name="Straight Connector 290">
                <a:extLst>
                  <a:ext uri="{FF2B5EF4-FFF2-40B4-BE49-F238E27FC236}">
                    <a16:creationId xmlns:a16="http://schemas.microsoft.com/office/drawing/2014/main" id="{79978A4D-ED1C-4DC0-B5C2-289B225981B4}"/>
                  </a:ext>
                </a:extLst>
              </xdr:cNvPr>
              <xdr:cNvCxnSpPr>
                <a:stCxn id="290"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87" name="Group 739">
              <a:extLst>
                <a:ext uri="{FF2B5EF4-FFF2-40B4-BE49-F238E27FC236}">
                  <a16:creationId xmlns:a16="http://schemas.microsoft.com/office/drawing/2014/main" id="{8DC8AA2E-8C37-44AF-BA66-674697ABC562}"/>
                </a:ext>
              </a:extLst>
            </xdr:cNvPr>
            <xdr:cNvGrpSpPr>
              <a:grpSpLocks/>
            </xdr:cNvGrpSpPr>
          </xdr:nvGrpSpPr>
          <xdr:grpSpPr bwMode="auto">
            <a:xfrm rot="5400000">
              <a:off x="9931465" y="10675315"/>
              <a:ext cx="809344" cy="1375501"/>
              <a:chOff x="4407561" y="8451137"/>
              <a:chExt cx="84219" cy="134638"/>
            </a:xfrm>
          </xdr:grpSpPr>
          <xdr:cxnSp macro="">
            <xdr:nvCxnSpPr>
              <xdr:cNvPr id="288" name="Straight Connector 287">
                <a:extLst>
                  <a:ext uri="{FF2B5EF4-FFF2-40B4-BE49-F238E27FC236}">
                    <a16:creationId xmlns:a16="http://schemas.microsoft.com/office/drawing/2014/main" id="{EF9261D5-6115-4303-8FF3-0A7926B73D16}"/>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9" name="Oval 288">
                <a:extLst>
                  <a:ext uri="{FF2B5EF4-FFF2-40B4-BE49-F238E27FC236}">
                    <a16:creationId xmlns:a16="http://schemas.microsoft.com/office/drawing/2014/main" id="{367D9358-99AB-42A6-9360-C2BEC6FFC2C9}"/>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20</xdr:col>
      <xdr:colOff>95250</xdr:colOff>
      <xdr:row>20</xdr:row>
      <xdr:rowOff>28575</xdr:rowOff>
    </xdr:from>
    <xdr:to>
      <xdr:col>23</xdr:col>
      <xdr:colOff>0</xdr:colOff>
      <xdr:row>21</xdr:row>
      <xdr:rowOff>114300</xdr:rowOff>
    </xdr:to>
    <xdr:grpSp>
      <xdr:nvGrpSpPr>
        <xdr:cNvPr id="292" name="Group 291">
          <a:extLst>
            <a:ext uri="{FF2B5EF4-FFF2-40B4-BE49-F238E27FC236}">
              <a16:creationId xmlns:a16="http://schemas.microsoft.com/office/drawing/2014/main" id="{EA276D12-B52D-4302-943B-E6929EF1B7A7}"/>
            </a:ext>
          </a:extLst>
        </xdr:cNvPr>
        <xdr:cNvGrpSpPr/>
      </xdr:nvGrpSpPr>
      <xdr:grpSpPr>
        <a:xfrm>
          <a:off x="2381250" y="2505075"/>
          <a:ext cx="247650" cy="209550"/>
          <a:chOff x="9105900" y="10525124"/>
          <a:chExt cx="1935421" cy="1647267"/>
        </a:xfrm>
      </xdr:grpSpPr>
      <xdr:sp macro="" textlink="">
        <xdr:nvSpPr>
          <xdr:cNvPr id="293" name="Rectangle 292">
            <a:extLst>
              <a:ext uri="{FF2B5EF4-FFF2-40B4-BE49-F238E27FC236}">
                <a16:creationId xmlns:a16="http://schemas.microsoft.com/office/drawing/2014/main" id="{F71A9895-05CA-4CC3-A92A-5F96D5A7A7F8}"/>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94" name="Group 293">
            <a:extLst>
              <a:ext uri="{FF2B5EF4-FFF2-40B4-BE49-F238E27FC236}">
                <a16:creationId xmlns:a16="http://schemas.microsoft.com/office/drawing/2014/main" id="{9CDC3FB4-EC4D-4773-9F44-B93CC7C1E60E}"/>
              </a:ext>
            </a:extLst>
          </xdr:cNvPr>
          <xdr:cNvGrpSpPr/>
        </xdr:nvGrpSpPr>
        <xdr:grpSpPr>
          <a:xfrm>
            <a:off x="9458325" y="10553724"/>
            <a:ext cx="1582996" cy="1618667"/>
            <a:chOff x="9672631" y="10572773"/>
            <a:chExt cx="1862144" cy="1618667"/>
          </a:xfrm>
        </xdr:grpSpPr>
        <xdr:grpSp>
          <xdr:nvGrpSpPr>
            <xdr:cNvPr id="295" name="Group 160">
              <a:extLst>
                <a:ext uri="{FF2B5EF4-FFF2-40B4-BE49-F238E27FC236}">
                  <a16:creationId xmlns:a16="http://schemas.microsoft.com/office/drawing/2014/main" id="{D56A8602-E845-48E8-A9D1-0A2CDDB149B1}"/>
                </a:ext>
              </a:extLst>
            </xdr:cNvPr>
            <xdr:cNvGrpSpPr>
              <a:grpSpLocks/>
            </xdr:cNvGrpSpPr>
          </xdr:nvGrpSpPr>
          <xdr:grpSpPr bwMode="auto">
            <a:xfrm rot="5400000">
              <a:off x="9366667" y="10497738"/>
              <a:ext cx="1618667" cy="1730640"/>
              <a:chOff x="967311" y="8951113"/>
              <a:chExt cx="914400" cy="651143"/>
            </a:xfrm>
          </xdr:grpSpPr>
          <xdr:sp macro="" textlink="">
            <xdr:nvSpPr>
              <xdr:cNvPr id="299" name="Flowchart: Collate 298">
                <a:extLst>
                  <a:ext uri="{FF2B5EF4-FFF2-40B4-BE49-F238E27FC236}">
                    <a16:creationId xmlns:a16="http://schemas.microsoft.com/office/drawing/2014/main" id="{C9C51B70-D48F-4450-91DC-7EB5EE38DC2F}"/>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00" name="Straight Connector 299">
                <a:extLst>
                  <a:ext uri="{FF2B5EF4-FFF2-40B4-BE49-F238E27FC236}">
                    <a16:creationId xmlns:a16="http://schemas.microsoft.com/office/drawing/2014/main" id="{98E4056D-CAD5-41B7-BEE3-85CB6D8723AF}"/>
                  </a:ext>
                </a:extLst>
              </xdr:cNvPr>
              <xdr:cNvCxnSpPr>
                <a:stCxn id="299"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96" name="Group 739">
              <a:extLst>
                <a:ext uri="{FF2B5EF4-FFF2-40B4-BE49-F238E27FC236}">
                  <a16:creationId xmlns:a16="http://schemas.microsoft.com/office/drawing/2014/main" id="{1A2BC536-302A-4F00-993A-5BE7AA4E507F}"/>
                </a:ext>
              </a:extLst>
            </xdr:cNvPr>
            <xdr:cNvGrpSpPr>
              <a:grpSpLocks/>
            </xdr:cNvGrpSpPr>
          </xdr:nvGrpSpPr>
          <xdr:grpSpPr bwMode="auto">
            <a:xfrm rot="5400000">
              <a:off x="9931465" y="10675315"/>
              <a:ext cx="809344" cy="1375501"/>
              <a:chOff x="4407561" y="8451137"/>
              <a:chExt cx="84219" cy="134638"/>
            </a:xfrm>
          </xdr:grpSpPr>
          <xdr:cxnSp macro="">
            <xdr:nvCxnSpPr>
              <xdr:cNvPr id="297" name="Straight Connector 296">
                <a:extLst>
                  <a:ext uri="{FF2B5EF4-FFF2-40B4-BE49-F238E27FC236}">
                    <a16:creationId xmlns:a16="http://schemas.microsoft.com/office/drawing/2014/main" id="{78770A45-4380-410F-AC42-E7F6EEB9990A}"/>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8" name="Oval 297">
                <a:extLst>
                  <a:ext uri="{FF2B5EF4-FFF2-40B4-BE49-F238E27FC236}">
                    <a16:creationId xmlns:a16="http://schemas.microsoft.com/office/drawing/2014/main" id="{AEF21EC8-4B30-485E-948D-8321C63C32B9}"/>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14</xdr:col>
      <xdr:colOff>0</xdr:colOff>
      <xdr:row>20</xdr:row>
      <xdr:rowOff>28575</xdr:rowOff>
    </xdr:from>
    <xdr:to>
      <xdr:col>16</xdr:col>
      <xdr:colOff>19050</xdr:colOff>
      <xdr:row>21</xdr:row>
      <xdr:rowOff>114300</xdr:rowOff>
    </xdr:to>
    <xdr:grpSp>
      <xdr:nvGrpSpPr>
        <xdr:cNvPr id="301" name="Group 300">
          <a:extLst>
            <a:ext uri="{FF2B5EF4-FFF2-40B4-BE49-F238E27FC236}">
              <a16:creationId xmlns:a16="http://schemas.microsoft.com/office/drawing/2014/main" id="{67655AAC-43E8-4425-9DA0-44EFB5BA4763}"/>
            </a:ext>
          </a:extLst>
        </xdr:cNvPr>
        <xdr:cNvGrpSpPr/>
      </xdr:nvGrpSpPr>
      <xdr:grpSpPr>
        <a:xfrm>
          <a:off x="1600200" y="2505075"/>
          <a:ext cx="247650" cy="209550"/>
          <a:chOff x="9105900" y="10525124"/>
          <a:chExt cx="1935421" cy="1647267"/>
        </a:xfrm>
      </xdr:grpSpPr>
      <xdr:sp macro="" textlink="">
        <xdr:nvSpPr>
          <xdr:cNvPr id="302" name="Rectangle 301">
            <a:extLst>
              <a:ext uri="{FF2B5EF4-FFF2-40B4-BE49-F238E27FC236}">
                <a16:creationId xmlns:a16="http://schemas.microsoft.com/office/drawing/2014/main" id="{0CD9A338-38DC-4723-B9C1-8FF9BC36194F}"/>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03" name="Group 302">
            <a:extLst>
              <a:ext uri="{FF2B5EF4-FFF2-40B4-BE49-F238E27FC236}">
                <a16:creationId xmlns:a16="http://schemas.microsoft.com/office/drawing/2014/main" id="{6CEF1176-B9F9-4274-B459-0BE1295FD9DE}"/>
              </a:ext>
            </a:extLst>
          </xdr:cNvPr>
          <xdr:cNvGrpSpPr/>
        </xdr:nvGrpSpPr>
        <xdr:grpSpPr>
          <a:xfrm>
            <a:off x="9458325" y="10553724"/>
            <a:ext cx="1582996" cy="1618667"/>
            <a:chOff x="9672631" y="10572773"/>
            <a:chExt cx="1862144" cy="1618667"/>
          </a:xfrm>
        </xdr:grpSpPr>
        <xdr:grpSp>
          <xdr:nvGrpSpPr>
            <xdr:cNvPr id="304" name="Group 160">
              <a:extLst>
                <a:ext uri="{FF2B5EF4-FFF2-40B4-BE49-F238E27FC236}">
                  <a16:creationId xmlns:a16="http://schemas.microsoft.com/office/drawing/2014/main" id="{909E8EF1-3239-4F79-95F7-53DE0F35444B}"/>
                </a:ext>
              </a:extLst>
            </xdr:cNvPr>
            <xdr:cNvGrpSpPr>
              <a:grpSpLocks/>
            </xdr:cNvGrpSpPr>
          </xdr:nvGrpSpPr>
          <xdr:grpSpPr bwMode="auto">
            <a:xfrm rot="5400000">
              <a:off x="9366667" y="10497738"/>
              <a:ext cx="1618667" cy="1730640"/>
              <a:chOff x="967311" y="8951113"/>
              <a:chExt cx="914400" cy="651143"/>
            </a:xfrm>
          </xdr:grpSpPr>
          <xdr:sp macro="" textlink="">
            <xdr:nvSpPr>
              <xdr:cNvPr id="308" name="Flowchart: Collate 307">
                <a:extLst>
                  <a:ext uri="{FF2B5EF4-FFF2-40B4-BE49-F238E27FC236}">
                    <a16:creationId xmlns:a16="http://schemas.microsoft.com/office/drawing/2014/main" id="{C8A08924-111A-48D6-9A8C-AC5AC43A3F1F}"/>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09" name="Straight Connector 308">
                <a:extLst>
                  <a:ext uri="{FF2B5EF4-FFF2-40B4-BE49-F238E27FC236}">
                    <a16:creationId xmlns:a16="http://schemas.microsoft.com/office/drawing/2014/main" id="{4FF66354-62E4-4A68-8A5B-50F1F2F7E4F8}"/>
                  </a:ext>
                </a:extLst>
              </xdr:cNvPr>
              <xdr:cNvCxnSpPr>
                <a:stCxn id="308"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05" name="Group 739">
              <a:extLst>
                <a:ext uri="{FF2B5EF4-FFF2-40B4-BE49-F238E27FC236}">
                  <a16:creationId xmlns:a16="http://schemas.microsoft.com/office/drawing/2014/main" id="{1A72E62B-E00C-4C07-A49D-88B890F80834}"/>
                </a:ext>
              </a:extLst>
            </xdr:cNvPr>
            <xdr:cNvGrpSpPr>
              <a:grpSpLocks/>
            </xdr:cNvGrpSpPr>
          </xdr:nvGrpSpPr>
          <xdr:grpSpPr bwMode="auto">
            <a:xfrm rot="5400000">
              <a:off x="9931465" y="10675315"/>
              <a:ext cx="809344" cy="1375501"/>
              <a:chOff x="4407561" y="8451137"/>
              <a:chExt cx="84219" cy="134638"/>
            </a:xfrm>
          </xdr:grpSpPr>
          <xdr:cxnSp macro="">
            <xdr:nvCxnSpPr>
              <xdr:cNvPr id="306" name="Straight Connector 305">
                <a:extLst>
                  <a:ext uri="{FF2B5EF4-FFF2-40B4-BE49-F238E27FC236}">
                    <a16:creationId xmlns:a16="http://schemas.microsoft.com/office/drawing/2014/main" id="{C3C94E4E-1C17-421E-AFEB-B9AF5387E730}"/>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7" name="Oval 306">
                <a:extLst>
                  <a:ext uri="{FF2B5EF4-FFF2-40B4-BE49-F238E27FC236}">
                    <a16:creationId xmlns:a16="http://schemas.microsoft.com/office/drawing/2014/main" id="{98C77BAB-7620-4500-864C-700C161B17CE}"/>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xdr:col>
      <xdr:colOff>76200</xdr:colOff>
      <xdr:row>20</xdr:row>
      <xdr:rowOff>38100</xdr:rowOff>
    </xdr:from>
    <xdr:to>
      <xdr:col>8</xdr:col>
      <xdr:colOff>82366</xdr:colOff>
      <xdr:row>24</xdr:row>
      <xdr:rowOff>104775</xdr:rowOff>
    </xdr:to>
    <xdr:grpSp>
      <xdr:nvGrpSpPr>
        <xdr:cNvPr id="310" name="Group 309">
          <a:extLst>
            <a:ext uri="{FF2B5EF4-FFF2-40B4-BE49-F238E27FC236}">
              <a16:creationId xmlns:a16="http://schemas.microsoft.com/office/drawing/2014/main" id="{C8A44573-386F-4013-8355-6B0FDAC083C5}"/>
            </a:ext>
          </a:extLst>
        </xdr:cNvPr>
        <xdr:cNvGrpSpPr>
          <a:grpSpLocks/>
        </xdr:cNvGrpSpPr>
      </xdr:nvGrpSpPr>
      <xdr:grpSpPr bwMode="auto">
        <a:xfrm>
          <a:off x="304800" y="2514600"/>
          <a:ext cx="691966" cy="561975"/>
          <a:chOff x="2867025" y="7705725"/>
          <a:chExt cx="681965" cy="609600"/>
        </a:xfrm>
      </xdr:grpSpPr>
      <xdr:grpSp>
        <xdr:nvGrpSpPr>
          <xdr:cNvPr id="311" name="Group 750">
            <a:extLst>
              <a:ext uri="{FF2B5EF4-FFF2-40B4-BE49-F238E27FC236}">
                <a16:creationId xmlns:a16="http://schemas.microsoft.com/office/drawing/2014/main" id="{2D5EC9E7-952D-4DEA-BF2C-338F8C372051}"/>
              </a:ext>
            </a:extLst>
          </xdr:cNvPr>
          <xdr:cNvGrpSpPr>
            <a:grpSpLocks/>
          </xdr:cNvGrpSpPr>
        </xdr:nvGrpSpPr>
        <xdr:grpSpPr bwMode="auto">
          <a:xfrm>
            <a:off x="3344777" y="7705725"/>
            <a:ext cx="204213" cy="238125"/>
            <a:chOff x="4012090" y="6781812"/>
            <a:chExt cx="1427934" cy="1180641"/>
          </a:xfrm>
        </xdr:grpSpPr>
        <xdr:sp macro="" textlink="">
          <xdr:nvSpPr>
            <xdr:cNvPr id="314" name="Rectangle 313">
              <a:extLst>
                <a:ext uri="{FF2B5EF4-FFF2-40B4-BE49-F238E27FC236}">
                  <a16:creationId xmlns:a16="http://schemas.microsoft.com/office/drawing/2014/main" id="{3D53746B-7A5A-42F8-8B50-CCB58ECBD8B2}"/>
                </a:ext>
              </a:extLst>
            </xdr:cNvPr>
            <xdr:cNvSpPr/>
          </xdr:nvSpPr>
          <xdr:spPr>
            <a:xfrm>
              <a:off x="4028534" y="6781812"/>
              <a:ext cx="1074260" cy="11806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15" name="Group 740">
              <a:extLst>
                <a:ext uri="{FF2B5EF4-FFF2-40B4-BE49-F238E27FC236}">
                  <a16:creationId xmlns:a16="http://schemas.microsoft.com/office/drawing/2014/main" id="{AD0A3DCA-1D91-4F01-AAD3-B506D5615E59}"/>
                </a:ext>
              </a:extLst>
            </xdr:cNvPr>
            <xdr:cNvGrpSpPr>
              <a:grpSpLocks/>
            </xdr:cNvGrpSpPr>
          </xdr:nvGrpSpPr>
          <xdr:grpSpPr bwMode="auto">
            <a:xfrm rot="5400000">
              <a:off x="4159319" y="6634591"/>
              <a:ext cx="1133475" cy="1427934"/>
              <a:chOff x="4365454" y="8443842"/>
              <a:chExt cx="168436" cy="174988"/>
            </a:xfrm>
          </xdr:grpSpPr>
          <xdr:grpSp>
            <xdr:nvGrpSpPr>
              <xdr:cNvPr id="316" name="Group 160">
                <a:extLst>
                  <a:ext uri="{FF2B5EF4-FFF2-40B4-BE49-F238E27FC236}">
                    <a16:creationId xmlns:a16="http://schemas.microsoft.com/office/drawing/2014/main" id="{49543DEC-2313-4FE0-93FE-502A9F7C6FA6}"/>
                  </a:ext>
                </a:extLst>
              </xdr:cNvPr>
              <xdr:cNvGrpSpPr>
                <a:grpSpLocks/>
              </xdr:cNvGrpSpPr>
            </xdr:nvGrpSpPr>
            <xdr:grpSpPr bwMode="auto">
              <a:xfrm>
                <a:off x="4365454" y="8449430"/>
                <a:ext cx="168436" cy="169400"/>
                <a:chOff x="967311" y="8951113"/>
                <a:chExt cx="914400" cy="651143"/>
              </a:xfrm>
            </xdr:grpSpPr>
            <xdr:sp macro="" textlink="">
              <xdr:nvSpPr>
                <xdr:cNvPr id="320" name="Flowchart: Collate 319">
                  <a:extLst>
                    <a:ext uri="{FF2B5EF4-FFF2-40B4-BE49-F238E27FC236}">
                      <a16:creationId xmlns:a16="http://schemas.microsoft.com/office/drawing/2014/main" id="{B5582188-69E0-482B-82F0-C1DEEE0BA990}"/>
                    </a:ext>
                  </a:extLst>
                </xdr:cNvPr>
                <xdr:cNvSpPr/>
              </xdr:nvSpPr>
              <xdr:spPr>
                <a:xfrm rot="5400000">
                  <a:off x="1206326" y="8944327"/>
                  <a:ext cx="474399" cy="952450"/>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21" name="Straight Connector 320">
                  <a:extLst>
                    <a:ext uri="{FF2B5EF4-FFF2-40B4-BE49-F238E27FC236}">
                      <a16:creationId xmlns:a16="http://schemas.microsoft.com/office/drawing/2014/main" id="{6E4BB5B2-EE53-45B0-AA82-EAC677D2CB6F}"/>
                    </a:ext>
                  </a:extLst>
                </xdr:cNvPr>
                <xdr:cNvCxnSpPr>
                  <a:stCxn id="320" idx="1"/>
                </xdr:cNvCxnSpPr>
              </xdr:nvCxnSpPr>
              <xdr:spPr>
                <a:xfrm flipH="1" flipV="1">
                  <a:off x="1424477" y="8961966"/>
                  <a:ext cx="0" cy="379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17" name="Group 739">
                <a:extLst>
                  <a:ext uri="{FF2B5EF4-FFF2-40B4-BE49-F238E27FC236}">
                    <a16:creationId xmlns:a16="http://schemas.microsoft.com/office/drawing/2014/main" id="{90AB186D-2D7E-4CAF-87E3-2AE413F1A5B6}"/>
                  </a:ext>
                </a:extLst>
              </xdr:cNvPr>
              <xdr:cNvGrpSpPr>
                <a:grpSpLocks/>
              </xdr:cNvGrpSpPr>
            </xdr:nvGrpSpPr>
            <xdr:grpSpPr bwMode="auto">
              <a:xfrm>
                <a:off x="4399948" y="8443842"/>
                <a:ext cx="105267" cy="148286"/>
                <a:chOff x="4399948" y="8443842"/>
                <a:chExt cx="105267" cy="148286"/>
              </a:xfrm>
            </xdr:grpSpPr>
            <xdr:cxnSp macro="">
              <xdr:nvCxnSpPr>
                <xdr:cNvPr id="318" name="Straight Connector 317">
                  <a:extLst>
                    <a:ext uri="{FF2B5EF4-FFF2-40B4-BE49-F238E27FC236}">
                      <a16:creationId xmlns:a16="http://schemas.microsoft.com/office/drawing/2014/main" id="{6F645F2E-C330-430B-8C3B-15F5016D5F50}"/>
                    </a:ext>
                  </a:extLst>
                </xdr:cNvPr>
                <xdr:cNvCxnSpPr/>
              </xdr:nvCxnSpPr>
              <xdr:spPr>
                <a:xfrm flipV="1">
                  <a:off x="4399948" y="8443842"/>
                  <a:ext cx="1052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9" name="Oval 318">
                  <a:extLst>
                    <a:ext uri="{FF2B5EF4-FFF2-40B4-BE49-F238E27FC236}">
                      <a16:creationId xmlns:a16="http://schemas.microsoft.com/office/drawing/2014/main" id="{EF2DDEA0-C159-4ED3-9FF7-15D3BF98D989}"/>
                    </a:ext>
                  </a:extLst>
                </xdr:cNvPr>
                <xdr:cNvSpPr/>
              </xdr:nvSpPr>
              <xdr:spPr>
                <a:xfrm>
                  <a:off x="4428613" y="8559216"/>
                  <a:ext cx="42107" cy="32912"/>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sp macro="" textlink="">
        <xdr:nvSpPr>
          <xdr:cNvPr id="312" name="Line 23">
            <a:extLst>
              <a:ext uri="{FF2B5EF4-FFF2-40B4-BE49-F238E27FC236}">
                <a16:creationId xmlns:a16="http://schemas.microsoft.com/office/drawing/2014/main" id="{CBAE4342-55CB-4DE7-B566-2717A1A2444A}"/>
              </a:ext>
            </a:extLst>
          </xdr:cNvPr>
          <xdr:cNvSpPr>
            <a:spLocks noChangeShapeType="1"/>
          </xdr:cNvSpPr>
        </xdr:nvSpPr>
        <xdr:spPr bwMode="auto">
          <a:xfrm flipV="1">
            <a:off x="3067050" y="7934325"/>
            <a:ext cx="285751"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3" name="Oval 312">
            <a:extLst>
              <a:ext uri="{FF2B5EF4-FFF2-40B4-BE49-F238E27FC236}">
                <a16:creationId xmlns:a16="http://schemas.microsoft.com/office/drawing/2014/main" id="{2D95331B-0D42-4FDA-A9FA-77D960D224A0}"/>
              </a:ext>
            </a:extLst>
          </xdr:cNvPr>
          <xdr:cNvSpPr>
            <a:spLocks noChangeArrowheads="1"/>
          </xdr:cNvSpPr>
        </xdr:nvSpPr>
        <xdr:spPr bwMode="auto">
          <a:xfrm>
            <a:off x="2867025" y="8077200"/>
            <a:ext cx="23045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a:t>
            </a:r>
          </a:p>
        </xdr:txBody>
      </xdr:sp>
    </xdr:grpSp>
    <xdr:clientData/>
  </xdr:twoCellAnchor>
  <xdr:twoCellAnchor>
    <xdr:from>
      <xdr:col>33</xdr:col>
      <xdr:colOff>9525</xdr:colOff>
      <xdr:row>6</xdr:row>
      <xdr:rowOff>104775</xdr:rowOff>
    </xdr:from>
    <xdr:to>
      <xdr:col>86</xdr:col>
      <xdr:colOff>28575</xdr:colOff>
      <xdr:row>63</xdr:row>
      <xdr:rowOff>79947</xdr:rowOff>
    </xdr:to>
    <xdr:grpSp>
      <xdr:nvGrpSpPr>
        <xdr:cNvPr id="3" name="Group 2">
          <a:extLst>
            <a:ext uri="{FF2B5EF4-FFF2-40B4-BE49-F238E27FC236}">
              <a16:creationId xmlns:a16="http://schemas.microsoft.com/office/drawing/2014/main" id="{DB05787D-B38C-403C-AFF2-E812E2D975AC}"/>
            </a:ext>
          </a:extLst>
        </xdr:cNvPr>
        <xdr:cNvGrpSpPr/>
      </xdr:nvGrpSpPr>
      <xdr:grpSpPr>
        <a:xfrm>
          <a:off x="3781425" y="847725"/>
          <a:ext cx="6076950" cy="7033197"/>
          <a:chOff x="3781425" y="857250"/>
          <a:chExt cx="6076950" cy="7033197"/>
        </a:xfrm>
      </xdr:grpSpPr>
      <xdr:grpSp>
        <xdr:nvGrpSpPr>
          <xdr:cNvPr id="204462" name="Group 352">
            <a:extLst>
              <a:ext uri="{FF2B5EF4-FFF2-40B4-BE49-F238E27FC236}">
                <a16:creationId xmlns:a16="http://schemas.microsoft.com/office/drawing/2014/main" id="{441B1A69-6F75-4436-AB23-271743668C0F}"/>
              </a:ext>
            </a:extLst>
          </xdr:cNvPr>
          <xdr:cNvGrpSpPr>
            <a:grpSpLocks/>
          </xdr:cNvGrpSpPr>
        </xdr:nvGrpSpPr>
        <xdr:grpSpPr bwMode="auto">
          <a:xfrm>
            <a:off x="3781425" y="857250"/>
            <a:ext cx="6076950" cy="7033197"/>
            <a:chOff x="3878140" y="861646"/>
            <a:chExt cx="6232281" cy="7075122"/>
          </a:xfrm>
        </xdr:grpSpPr>
        <xdr:grpSp>
          <xdr:nvGrpSpPr>
            <xdr:cNvPr id="204481" name="Group 425">
              <a:extLst>
                <a:ext uri="{FF2B5EF4-FFF2-40B4-BE49-F238E27FC236}">
                  <a16:creationId xmlns:a16="http://schemas.microsoft.com/office/drawing/2014/main" id="{DC322EA3-78ED-4496-A1EA-190D0798E2CD}"/>
                </a:ext>
              </a:extLst>
            </xdr:cNvPr>
            <xdr:cNvGrpSpPr>
              <a:grpSpLocks/>
            </xdr:cNvGrpSpPr>
          </xdr:nvGrpSpPr>
          <xdr:grpSpPr bwMode="auto">
            <a:xfrm>
              <a:off x="3878140" y="861646"/>
              <a:ext cx="6232281" cy="2596662"/>
              <a:chOff x="3781425" y="857250"/>
              <a:chExt cx="6076950" cy="2581276"/>
            </a:xfrm>
          </xdr:grpSpPr>
          <xdr:sp macro="" textlink="">
            <xdr:nvSpPr>
              <xdr:cNvPr id="204490" name="Line 587">
                <a:extLst>
                  <a:ext uri="{FF2B5EF4-FFF2-40B4-BE49-F238E27FC236}">
                    <a16:creationId xmlns:a16="http://schemas.microsoft.com/office/drawing/2014/main" id="{0AA40725-0D6D-4D6E-8D55-F599084CF24D}"/>
                  </a:ext>
                </a:extLst>
              </xdr:cNvPr>
              <xdr:cNvSpPr>
                <a:spLocks noChangeShapeType="1"/>
              </xdr:cNvSpPr>
            </xdr:nvSpPr>
            <xdr:spPr bwMode="auto">
              <a:xfrm>
                <a:off x="5372100" y="296227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4491" name="Group 424">
                <a:extLst>
                  <a:ext uri="{FF2B5EF4-FFF2-40B4-BE49-F238E27FC236}">
                    <a16:creationId xmlns:a16="http://schemas.microsoft.com/office/drawing/2014/main" id="{899DE053-5297-492D-9688-1D815F391F85}"/>
                  </a:ext>
                </a:extLst>
              </xdr:cNvPr>
              <xdr:cNvGrpSpPr>
                <a:grpSpLocks/>
              </xdr:cNvGrpSpPr>
            </xdr:nvGrpSpPr>
            <xdr:grpSpPr bwMode="auto">
              <a:xfrm>
                <a:off x="3781425" y="857250"/>
                <a:ext cx="6076950" cy="2581276"/>
                <a:chOff x="3781425" y="857250"/>
                <a:chExt cx="6076950" cy="2581276"/>
              </a:xfrm>
            </xdr:grpSpPr>
            <xdr:sp macro="" textlink="">
              <xdr:nvSpPr>
                <xdr:cNvPr id="204492" name="Line 587">
                  <a:extLst>
                    <a:ext uri="{FF2B5EF4-FFF2-40B4-BE49-F238E27FC236}">
                      <a16:creationId xmlns:a16="http://schemas.microsoft.com/office/drawing/2014/main" id="{5D761DE1-9D70-4EDB-9C78-F1ADA3513ABE}"/>
                    </a:ext>
                  </a:extLst>
                </xdr:cNvPr>
                <xdr:cNvSpPr>
                  <a:spLocks noChangeShapeType="1"/>
                </xdr:cNvSpPr>
              </xdr:nvSpPr>
              <xdr:spPr bwMode="auto">
                <a:xfrm>
                  <a:off x="5372100" y="286702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4493" name="Group 423">
                  <a:extLst>
                    <a:ext uri="{FF2B5EF4-FFF2-40B4-BE49-F238E27FC236}">
                      <a16:creationId xmlns:a16="http://schemas.microsoft.com/office/drawing/2014/main" id="{EB60DF71-13AC-4249-B309-C39F867DB5DD}"/>
                    </a:ext>
                  </a:extLst>
                </xdr:cNvPr>
                <xdr:cNvGrpSpPr>
                  <a:grpSpLocks/>
                </xdr:cNvGrpSpPr>
              </xdr:nvGrpSpPr>
              <xdr:grpSpPr bwMode="auto">
                <a:xfrm>
                  <a:off x="3781425" y="857250"/>
                  <a:ext cx="6076950" cy="2581276"/>
                  <a:chOff x="3781425" y="857250"/>
                  <a:chExt cx="6076950" cy="2581276"/>
                </a:xfrm>
              </xdr:grpSpPr>
              <xdr:sp macro="" textlink="">
                <xdr:nvSpPr>
                  <xdr:cNvPr id="217" name="TextBox 216">
                    <a:extLst>
                      <a:ext uri="{FF2B5EF4-FFF2-40B4-BE49-F238E27FC236}">
                        <a16:creationId xmlns:a16="http://schemas.microsoft.com/office/drawing/2014/main" id="{607FF3D2-84AE-4799-ABFA-B2A9BB469AFC}"/>
                      </a:ext>
                    </a:extLst>
                  </xdr:cNvPr>
                  <xdr:cNvSpPr txBox="1"/>
                </xdr:nvSpPr>
                <xdr:spPr>
                  <a:xfrm>
                    <a:off x="5543550" y="2695576"/>
                    <a:ext cx="12763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800" baseline="0">
                      <a:latin typeface="Arial" pitchFamily="34" charset="0"/>
                    </a:endParaRPr>
                  </a:p>
                  <a:p>
                    <a:endParaRPr lang="en-US" sz="800" baseline="0">
                      <a:latin typeface="Arial" pitchFamily="34" charset="0"/>
                    </a:endParaRPr>
                  </a:p>
                  <a:p>
                    <a:r>
                      <a:rPr lang="en-US" sz="800" baseline="0">
                        <a:latin typeface="Trebuchet MS" panose="020B0603020202020204" pitchFamily="34" charset="0"/>
                      </a:rPr>
                      <a:t>vers installation de traitement eau</a:t>
                    </a:r>
                  </a:p>
                </xdr:txBody>
              </xdr:sp>
              <xdr:sp macro="" textlink="">
                <xdr:nvSpPr>
                  <xdr:cNvPr id="218" name="TextBox 217">
                    <a:extLst>
                      <a:ext uri="{FF2B5EF4-FFF2-40B4-BE49-F238E27FC236}">
                        <a16:creationId xmlns:a16="http://schemas.microsoft.com/office/drawing/2014/main" id="{B57AE375-5C55-44B6-AE8C-3899D880D388}"/>
                      </a:ext>
                    </a:extLst>
                  </xdr:cNvPr>
                  <xdr:cNvSpPr txBox="1"/>
                </xdr:nvSpPr>
                <xdr:spPr bwMode="auto">
                  <a:xfrm>
                    <a:off x="5857875" y="1143000"/>
                    <a:ext cx="800100" cy="180975"/>
                  </a:xfrm>
                  <a:prstGeom prst="rect">
                    <a:avLst/>
                  </a:prstGeom>
                  <a:solidFill>
                    <a:schemeClr val="lt1"/>
                  </a:solidFill>
                  <a:ln w="9525" cap="sq" cmpd="sng">
                    <a:noFill/>
                    <a:round/>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lang="en-US" sz="800" baseline="0">
                        <a:latin typeface="Trebuchet MS" panose="020B0603020202020204" pitchFamily="34" charset="0"/>
                      </a:rPr>
                      <a:t>Dérivation</a:t>
                    </a:r>
                  </a:p>
                </xdr:txBody>
              </xdr:sp>
              <xdr:sp macro="" textlink="">
                <xdr:nvSpPr>
                  <xdr:cNvPr id="219" name="TextBox 218">
                    <a:extLst>
                      <a:ext uri="{FF2B5EF4-FFF2-40B4-BE49-F238E27FC236}">
                        <a16:creationId xmlns:a16="http://schemas.microsoft.com/office/drawing/2014/main" id="{0EA9FBC8-D25E-41B4-9D74-E3550D976926}"/>
                      </a:ext>
                    </a:extLst>
                  </xdr:cNvPr>
                  <xdr:cNvSpPr txBox="1"/>
                </xdr:nvSpPr>
                <xdr:spPr>
                  <a:xfrm>
                    <a:off x="7896225" y="2276476"/>
                    <a:ext cx="8572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5 Di à 500 mm</a:t>
                    </a:r>
                  </a:p>
                </xdr:txBody>
              </xdr:sp>
              <xdr:sp macro="" textlink="">
                <xdr:nvSpPr>
                  <xdr:cNvPr id="220" name="TextBox 219">
                    <a:extLst>
                      <a:ext uri="{FF2B5EF4-FFF2-40B4-BE49-F238E27FC236}">
                        <a16:creationId xmlns:a16="http://schemas.microsoft.com/office/drawing/2014/main" id="{25149248-5933-4DEE-9130-F1F9B80A9DFB}"/>
                      </a:ext>
                    </a:extLst>
                  </xdr:cNvPr>
                  <xdr:cNvSpPr txBox="1"/>
                </xdr:nvSpPr>
                <xdr:spPr>
                  <a:xfrm>
                    <a:off x="6238875" y="2305051"/>
                    <a:ext cx="13811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25  Di  à 1500mm</a:t>
                    </a:r>
                  </a:p>
                </xdr:txBody>
              </xdr:sp>
              <xdr:sp macro="" textlink="">
                <xdr:nvSpPr>
                  <xdr:cNvPr id="204498" name="Line 23">
                    <a:extLst>
                      <a:ext uri="{FF2B5EF4-FFF2-40B4-BE49-F238E27FC236}">
                        <a16:creationId xmlns:a16="http://schemas.microsoft.com/office/drawing/2014/main" id="{8FE91545-9472-42B7-BB18-14CBD75E1595}"/>
                      </a:ext>
                    </a:extLst>
                  </xdr:cNvPr>
                  <xdr:cNvSpPr>
                    <a:spLocks noChangeShapeType="1"/>
                  </xdr:cNvSpPr>
                </xdr:nvSpPr>
                <xdr:spPr bwMode="auto">
                  <a:xfrm flipV="1">
                    <a:off x="4658032" y="1504948"/>
                    <a:ext cx="218767" cy="2656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4499" name="Group 647">
                    <a:extLst>
                      <a:ext uri="{FF2B5EF4-FFF2-40B4-BE49-F238E27FC236}">
                        <a16:creationId xmlns:a16="http://schemas.microsoft.com/office/drawing/2014/main" id="{EDBC3CF0-EA7B-4CA8-8EB2-F020F543AE0A}"/>
                      </a:ext>
                    </a:extLst>
                  </xdr:cNvPr>
                  <xdr:cNvGrpSpPr>
                    <a:grpSpLocks/>
                  </xdr:cNvGrpSpPr>
                </xdr:nvGrpSpPr>
                <xdr:grpSpPr bwMode="auto">
                  <a:xfrm>
                    <a:off x="3781425" y="857250"/>
                    <a:ext cx="6076950" cy="2581276"/>
                    <a:chOff x="3942292" y="335505"/>
                    <a:chExt cx="5610157" cy="2581275"/>
                  </a:xfrm>
                </xdr:grpSpPr>
                <xdr:sp macro="" textlink="">
                  <xdr:nvSpPr>
                    <xdr:cNvPr id="204544" name="Line 20">
                      <a:extLst>
                        <a:ext uri="{FF2B5EF4-FFF2-40B4-BE49-F238E27FC236}">
                          <a16:creationId xmlns:a16="http://schemas.microsoft.com/office/drawing/2014/main" id="{50B4A3EE-4F7D-463A-80C7-0AA53244BDF3}"/>
                        </a:ext>
                      </a:extLst>
                    </xdr:cNvPr>
                    <xdr:cNvSpPr>
                      <a:spLocks noChangeShapeType="1"/>
                    </xdr:cNvSpPr>
                  </xdr:nvSpPr>
                  <xdr:spPr bwMode="auto">
                    <a:xfrm flipV="1">
                      <a:off x="3942292" y="1707104"/>
                      <a:ext cx="5573609" cy="210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45" name="Line 21">
                      <a:extLst>
                        <a:ext uri="{FF2B5EF4-FFF2-40B4-BE49-F238E27FC236}">
                          <a16:creationId xmlns:a16="http://schemas.microsoft.com/office/drawing/2014/main" id="{1E736EBB-7AE5-44B1-BE5B-B2873C0972D1}"/>
                        </a:ext>
                      </a:extLst>
                    </xdr:cNvPr>
                    <xdr:cNvSpPr>
                      <a:spLocks noChangeShapeType="1"/>
                    </xdr:cNvSpPr>
                  </xdr:nvSpPr>
                  <xdr:spPr bwMode="auto">
                    <a:xfrm flipV="1">
                      <a:off x="3946525" y="1459456"/>
                      <a:ext cx="5605924" cy="10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4546" name="Group 447">
                      <a:extLst>
                        <a:ext uri="{FF2B5EF4-FFF2-40B4-BE49-F238E27FC236}">
                          <a16:creationId xmlns:a16="http://schemas.microsoft.com/office/drawing/2014/main" id="{4FC949C6-949C-43C8-AC7F-3F5AAD687944}"/>
                        </a:ext>
                      </a:extLst>
                    </xdr:cNvPr>
                    <xdr:cNvGrpSpPr>
                      <a:grpSpLocks/>
                    </xdr:cNvGrpSpPr>
                  </xdr:nvGrpSpPr>
                  <xdr:grpSpPr bwMode="auto">
                    <a:xfrm>
                      <a:off x="4566620" y="335505"/>
                      <a:ext cx="4824812" cy="2581275"/>
                      <a:chOff x="1767329" y="18900475"/>
                      <a:chExt cx="4824812" cy="2725681"/>
                    </a:xfrm>
                  </xdr:grpSpPr>
                  <xdr:sp macro="" textlink="">
                    <xdr:nvSpPr>
                      <xdr:cNvPr id="270" name="TextBox 269">
                        <a:extLst>
                          <a:ext uri="{FF2B5EF4-FFF2-40B4-BE49-F238E27FC236}">
                            <a16:creationId xmlns:a16="http://schemas.microsoft.com/office/drawing/2014/main" id="{85FD889C-0C43-4CD6-B57F-7D32AD2299BF}"/>
                          </a:ext>
                        </a:extLst>
                      </xdr:cNvPr>
                      <xdr:cNvSpPr txBox="1"/>
                    </xdr:nvSpPr>
                    <xdr:spPr>
                      <a:xfrm>
                        <a:off x="3974460" y="20851701"/>
                        <a:ext cx="2462138" cy="553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Remarque:</a:t>
                        </a:r>
                      </a:p>
                      <a:p>
                        <a:r>
                          <a:rPr lang="en-US" sz="800" baseline="0">
                            <a:latin typeface="Trebuchet MS" panose="020B0603020202020204" pitchFamily="34" charset="0"/>
                          </a:rPr>
                          <a:t>- à pourvoir d'un compteur horaire</a:t>
                        </a:r>
                      </a:p>
                      <a:p>
                        <a:r>
                          <a:rPr lang="en-US" sz="800" baseline="0">
                            <a:latin typeface="Trebuchet MS" panose="020B0603020202020204" pitchFamily="34" charset="0"/>
                          </a:rPr>
                          <a:t>- à pourvoir d'un régulateur de fréquence</a:t>
                        </a:r>
                      </a:p>
                      <a:p>
                        <a:endParaRPr lang="en-US" sz="800" baseline="0">
                          <a:latin typeface="Arial" pitchFamily="34" charset="0"/>
                        </a:endParaRPr>
                      </a:p>
                      <a:p>
                        <a:endParaRPr lang="en-US" sz="800" baseline="0">
                          <a:latin typeface="Arial" pitchFamily="34" charset="0"/>
                        </a:endParaRPr>
                      </a:p>
                    </xdr:txBody>
                  </xdr:sp>
                  <xdr:grpSp>
                    <xdr:nvGrpSpPr>
                      <xdr:cNvPr id="204548" name="Group 379">
                        <a:extLst>
                          <a:ext uri="{FF2B5EF4-FFF2-40B4-BE49-F238E27FC236}">
                            <a16:creationId xmlns:a16="http://schemas.microsoft.com/office/drawing/2014/main" id="{3640DD74-447E-4DE8-BDAA-6AE292D8F899}"/>
                          </a:ext>
                        </a:extLst>
                      </xdr:cNvPr>
                      <xdr:cNvGrpSpPr>
                        <a:grpSpLocks/>
                      </xdr:cNvGrpSpPr>
                    </xdr:nvGrpSpPr>
                    <xdr:grpSpPr bwMode="auto">
                      <a:xfrm>
                        <a:off x="1767329" y="18900475"/>
                        <a:ext cx="4824812" cy="2725681"/>
                        <a:chOff x="6127662" y="340871"/>
                        <a:chExt cx="4824812" cy="2572245"/>
                      </a:xfrm>
                    </xdr:grpSpPr>
                    <xdr:sp macro="" textlink="">
                      <xdr:nvSpPr>
                        <xdr:cNvPr id="272" name="TextBox 271">
                          <a:extLst>
                            <a:ext uri="{FF2B5EF4-FFF2-40B4-BE49-F238E27FC236}">
                              <a16:creationId xmlns:a16="http://schemas.microsoft.com/office/drawing/2014/main" id="{76474403-05C1-4E37-BD19-5FC34BF83995}"/>
                            </a:ext>
                          </a:extLst>
                        </xdr:cNvPr>
                        <xdr:cNvSpPr txBox="1"/>
                      </xdr:nvSpPr>
                      <xdr:spPr>
                        <a:xfrm>
                          <a:off x="6206802" y="416804"/>
                          <a:ext cx="1987297" cy="25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u="sng" baseline="0">
                              <a:latin typeface="Trebuchet MS" panose="020B0603020202020204" pitchFamily="34" charset="0"/>
                            </a:rPr>
                            <a:t>Unité d'extraction de l'air du sol (EAS)</a:t>
                          </a:r>
                        </a:p>
                      </xdr:txBody>
                    </xdr:sp>
                    <xdr:sp macro="" textlink="">
                      <xdr:nvSpPr>
                        <xdr:cNvPr id="204550" name="Rectangle 277">
                          <a:extLst>
                            <a:ext uri="{FF2B5EF4-FFF2-40B4-BE49-F238E27FC236}">
                              <a16:creationId xmlns:a16="http://schemas.microsoft.com/office/drawing/2014/main" id="{8458822F-A8FC-475E-AB61-81C2DA6920B1}"/>
                            </a:ext>
                          </a:extLst>
                        </xdr:cNvPr>
                        <xdr:cNvSpPr>
                          <a:spLocks noChangeArrowheads="1"/>
                        </xdr:cNvSpPr>
                      </xdr:nvSpPr>
                      <xdr:spPr bwMode="auto">
                        <a:xfrm>
                          <a:off x="6127662" y="340871"/>
                          <a:ext cx="4824812" cy="2572245"/>
                        </a:xfrm>
                        <a:prstGeom prst="rect">
                          <a:avLst/>
                        </a:prstGeom>
                        <a:noFill/>
                        <a:ln w="6350">
                          <a:solidFill>
                            <a:srgbClr val="000000"/>
                          </a:solidFill>
                          <a:prstDash val="lgDash"/>
                          <a:miter lim="800000"/>
                          <a:headEnd/>
                          <a:tailEnd/>
                        </a:ln>
                        <a:extLst>
                          <a:ext uri="{909E8E84-426E-40DD-AFC4-6F175D3DCCD1}">
                            <a14:hiddenFill xmlns:a14="http://schemas.microsoft.com/office/drawing/2010/main">
                              <a:solidFill>
                                <a:srgbClr val="FFFFFF"/>
                              </a:solidFill>
                            </a14:hiddenFill>
                          </a:ext>
                        </a:extLst>
                      </xdr:spPr>
                    </xdr:sp>
                  </xdr:grpSp>
                </xdr:grpSp>
              </xdr:grpSp>
              <xdr:grpSp>
                <xdr:nvGrpSpPr>
                  <xdr:cNvPr id="204500" name="Group 344">
                    <a:extLst>
                      <a:ext uri="{FF2B5EF4-FFF2-40B4-BE49-F238E27FC236}">
                        <a16:creationId xmlns:a16="http://schemas.microsoft.com/office/drawing/2014/main" id="{3D1957DE-B0D7-4AD9-8B47-761B44DD1F64}"/>
                      </a:ext>
                    </a:extLst>
                  </xdr:cNvPr>
                  <xdr:cNvGrpSpPr>
                    <a:grpSpLocks/>
                  </xdr:cNvGrpSpPr>
                </xdr:nvGrpSpPr>
                <xdr:grpSpPr bwMode="auto">
                  <a:xfrm>
                    <a:off x="8743950" y="1257299"/>
                    <a:ext cx="733424" cy="1095374"/>
                    <a:chOff x="6395505" y="744143"/>
                    <a:chExt cx="733425" cy="1094184"/>
                  </a:xfrm>
                </xdr:grpSpPr>
                <xdr:sp macro="" textlink="">
                  <xdr:nvSpPr>
                    <xdr:cNvPr id="204535" name="Line 281">
                      <a:extLst>
                        <a:ext uri="{FF2B5EF4-FFF2-40B4-BE49-F238E27FC236}">
                          <a16:creationId xmlns:a16="http://schemas.microsoft.com/office/drawing/2014/main" id="{4481B5B0-C10C-4A88-99F6-D41217C79DBC}"/>
                        </a:ext>
                      </a:extLst>
                    </xdr:cNvPr>
                    <xdr:cNvSpPr>
                      <a:spLocks noChangeShapeType="1"/>
                    </xdr:cNvSpPr>
                  </xdr:nvSpPr>
                  <xdr:spPr bwMode="auto">
                    <a:xfrm flipH="1">
                      <a:off x="6916207" y="972493"/>
                      <a:ext cx="88899" cy="38746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4536" name="Group 439">
                      <a:extLst>
                        <a:ext uri="{FF2B5EF4-FFF2-40B4-BE49-F238E27FC236}">
                          <a16:creationId xmlns:a16="http://schemas.microsoft.com/office/drawing/2014/main" id="{7DA245C3-4438-4472-903C-CCF8BCF2A115}"/>
                        </a:ext>
                      </a:extLst>
                    </xdr:cNvPr>
                    <xdr:cNvGrpSpPr>
                      <a:grpSpLocks/>
                    </xdr:cNvGrpSpPr>
                  </xdr:nvGrpSpPr>
                  <xdr:grpSpPr bwMode="auto">
                    <a:xfrm>
                      <a:off x="6566956" y="1343566"/>
                      <a:ext cx="495301" cy="494761"/>
                      <a:chOff x="6625165" y="3047482"/>
                      <a:chExt cx="495301" cy="494761"/>
                    </a:xfrm>
                  </xdr:grpSpPr>
                  <xdr:sp macro="" textlink="">
                    <xdr:nvSpPr>
                      <xdr:cNvPr id="262" name="Flowchart: Connector 261">
                        <a:extLst>
                          <a:ext uri="{FF2B5EF4-FFF2-40B4-BE49-F238E27FC236}">
                            <a16:creationId xmlns:a16="http://schemas.microsoft.com/office/drawing/2014/main" id="{2A1F11C3-6C26-48A2-99D8-16E03E8F3EA7}"/>
                          </a:ext>
                        </a:extLst>
                      </xdr:cNvPr>
                      <xdr:cNvSpPr/>
                    </xdr:nvSpPr>
                    <xdr:spPr>
                      <a:xfrm>
                        <a:off x="6625164" y="3047483"/>
                        <a:ext cx="495301" cy="494762"/>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04540" name="Group 438">
                        <a:extLst>
                          <a:ext uri="{FF2B5EF4-FFF2-40B4-BE49-F238E27FC236}">
                            <a16:creationId xmlns:a16="http://schemas.microsoft.com/office/drawing/2014/main" id="{B4071222-7472-4829-86B3-34DB06722544}"/>
                          </a:ext>
                        </a:extLst>
                      </xdr:cNvPr>
                      <xdr:cNvGrpSpPr>
                        <a:grpSpLocks/>
                      </xdr:cNvGrpSpPr>
                    </xdr:nvGrpSpPr>
                    <xdr:grpSpPr bwMode="auto">
                      <a:xfrm>
                        <a:off x="6752720" y="3080889"/>
                        <a:ext cx="358222" cy="419996"/>
                        <a:chOff x="6752720" y="3080889"/>
                        <a:chExt cx="358222" cy="419996"/>
                      </a:xfrm>
                    </xdr:grpSpPr>
                    <xdr:sp macro="" textlink="">
                      <xdr:nvSpPr>
                        <xdr:cNvPr id="204541" name="Line 271">
                          <a:extLst>
                            <a:ext uri="{FF2B5EF4-FFF2-40B4-BE49-F238E27FC236}">
                              <a16:creationId xmlns:a16="http://schemas.microsoft.com/office/drawing/2014/main" id="{9C6460C6-DABE-4CE4-B5F9-DA4248A9FF98}"/>
                            </a:ext>
                          </a:extLst>
                        </xdr:cNvPr>
                        <xdr:cNvSpPr>
                          <a:spLocks noChangeShapeType="1"/>
                        </xdr:cNvSpPr>
                      </xdr:nvSpPr>
                      <xdr:spPr bwMode="auto">
                        <a:xfrm flipV="1">
                          <a:off x="6752720" y="3080889"/>
                          <a:ext cx="0" cy="4199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42" name="Line 272">
                          <a:extLst>
                            <a:ext uri="{FF2B5EF4-FFF2-40B4-BE49-F238E27FC236}">
                              <a16:creationId xmlns:a16="http://schemas.microsoft.com/office/drawing/2014/main" id="{97A6490A-FD28-43A0-B46F-DB2EC944C852}"/>
                            </a:ext>
                          </a:extLst>
                        </xdr:cNvPr>
                        <xdr:cNvSpPr>
                          <a:spLocks noChangeShapeType="1"/>
                        </xdr:cNvSpPr>
                      </xdr:nvSpPr>
                      <xdr:spPr bwMode="auto">
                        <a:xfrm flipV="1">
                          <a:off x="6752720" y="3287069"/>
                          <a:ext cx="358222" cy="2138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43" name="Line 273">
                          <a:extLst>
                            <a:ext uri="{FF2B5EF4-FFF2-40B4-BE49-F238E27FC236}">
                              <a16:creationId xmlns:a16="http://schemas.microsoft.com/office/drawing/2014/main" id="{19F31E01-7002-4F2C-8870-BEA2EC2BF123}"/>
                            </a:ext>
                          </a:extLst>
                        </xdr:cNvPr>
                        <xdr:cNvSpPr>
                          <a:spLocks noChangeShapeType="1"/>
                        </xdr:cNvSpPr>
                      </xdr:nvSpPr>
                      <xdr:spPr bwMode="auto">
                        <a:xfrm>
                          <a:off x="6752720" y="3080889"/>
                          <a:ext cx="358222" cy="2061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260" name="TextBox 259">
                      <a:extLst>
                        <a:ext uri="{FF2B5EF4-FFF2-40B4-BE49-F238E27FC236}">
                          <a16:creationId xmlns:a16="http://schemas.microsoft.com/office/drawing/2014/main" id="{5E353A4B-BA60-4CE1-861E-5683BDE422FF}"/>
                        </a:ext>
                      </a:extLst>
                    </xdr:cNvPr>
                    <xdr:cNvSpPr txBox="1"/>
                  </xdr:nvSpPr>
                  <xdr:spPr>
                    <a:xfrm>
                      <a:off x="6405030" y="744144"/>
                      <a:ext cx="723901" cy="228352"/>
                    </a:xfrm>
                    <a:prstGeom prst="rect">
                      <a:avLst/>
                    </a:prstGeom>
                    <a:solidFill>
                      <a:schemeClr val="lt1"/>
                    </a:solidFill>
                    <a:ln w="9525" cap="sq" cmpd="sng">
                      <a:noFill/>
                      <a:round/>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lang="en-US" sz="800" baseline="0">
                          <a:latin typeface="Arial" pitchFamily="34" charset="0"/>
                        </a:rPr>
                        <a:t>Blower</a:t>
                      </a:r>
                    </a:p>
                  </xdr:txBody>
                </xdr:sp>
                <xdr:cxnSp macro="">
                  <xdr:nvCxnSpPr>
                    <xdr:cNvPr id="261" name="Straight Connector 260">
                      <a:extLst>
                        <a:ext uri="{FF2B5EF4-FFF2-40B4-BE49-F238E27FC236}">
                          <a16:creationId xmlns:a16="http://schemas.microsoft.com/office/drawing/2014/main" id="{4550CBA9-B70B-4F49-A576-AC3620785B7A}"/>
                        </a:ext>
                      </a:extLst>
                    </xdr:cNvPr>
                    <xdr:cNvCxnSpPr>
                      <a:endCxn id="204535" idx="0"/>
                    </xdr:cNvCxnSpPr>
                  </xdr:nvCxnSpPr>
                  <xdr:spPr>
                    <a:xfrm flipV="1">
                      <a:off x="6395505" y="972496"/>
                      <a:ext cx="6096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04501" name="Group 337">
                    <a:extLst>
                      <a:ext uri="{FF2B5EF4-FFF2-40B4-BE49-F238E27FC236}">
                        <a16:creationId xmlns:a16="http://schemas.microsoft.com/office/drawing/2014/main" id="{81EBA5E2-627F-4D2E-B6E8-61F6AB904BB6}"/>
                      </a:ext>
                    </a:extLst>
                  </xdr:cNvPr>
                  <xdr:cNvGrpSpPr>
                    <a:grpSpLocks/>
                  </xdr:cNvGrpSpPr>
                </xdr:nvGrpSpPr>
                <xdr:grpSpPr bwMode="auto">
                  <a:xfrm>
                    <a:off x="8677275" y="1647825"/>
                    <a:ext cx="238125" cy="371475"/>
                    <a:chOff x="9454092" y="2436296"/>
                    <a:chExt cx="242358" cy="373581"/>
                  </a:xfrm>
                </xdr:grpSpPr>
                <xdr:grpSp>
                  <xdr:nvGrpSpPr>
                    <xdr:cNvPr id="204530" name="Group 370">
                      <a:extLst>
                        <a:ext uri="{FF2B5EF4-FFF2-40B4-BE49-F238E27FC236}">
                          <a16:creationId xmlns:a16="http://schemas.microsoft.com/office/drawing/2014/main" id="{15EDCB59-4124-4805-A45B-7BD00E4488FA}"/>
                        </a:ext>
                      </a:extLst>
                    </xdr:cNvPr>
                    <xdr:cNvGrpSpPr>
                      <a:grpSpLocks/>
                    </xdr:cNvGrpSpPr>
                  </xdr:nvGrpSpPr>
                  <xdr:grpSpPr bwMode="auto">
                    <a:xfrm>
                      <a:off x="9454092" y="2436291"/>
                      <a:ext cx="242358" cy="338668"/>
                      <a:chOff x="6121494" y="226"/>
                      <a:chExt cx="242358" cy="46"/>
                    </a:xfrm>
                  </xdr:grpSpPr>
                  <xdr:sp macro="" textlink="">
                    <xdr:nvSpPr>
                      <xdr:cNvPr id="255" name="Oval 371">
                        <a:extLst>
                          <a:ext uri="{FF2B5EF4-FFF2-40B4-BE49-F238E27FC236}">
                            <a16:creationId xmlns:a16="http://schemas.microsoft.com/office/drawing/2014/main" id="{AB9DF87A-6689-403D-838E-D9119A5BA0B4}"/>
                          </a:ext>
                        </a:extLst>
                      </xdr:cNvPr>
                      <xdr:cNvSpPr>
                        <a:spLocks noChangeArrowheads="1"/>
                      </xdr:cNvSpPr>
                    </xdr:nvSpPr>
                    <xdr:spPr bwMode="auto">
                      <a:xfrm>
                        <a:off x="6121494" y="226"/>
                        <a:ext cx="242358" cy="31"/>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a:t>
                        </a:r>
                      </a:p>
                    </xdr:txBody>
                  </xdr:sp>
                  <xdr:sp macro="" textlink="">
                    <xdr:nvSpPr>
                      <xdr:cNvPr id="204533" name="Line 372">
                        <a:extLst>
                          <a:ext uri="{FF2B5EF4-FFF2-40B4-BE49-F238E27FC236}">
                            <a16:creationId xmlns:a16="http://schemas.microsoft.com/office/drawing/2014/main" id="{A539AFE2-0CFE-4B65-9976-6E66F26C1E35}"/>
                          </a:ext>
                        </a:extLst>
                      </xdr:cNvPr>
                      <xdr:cNvSpPr>
                        <a:spLocks noChangeShapeType="1"/>
                      </xdr:cNvSpPr>
                    </xdr:nvSpPr>
                    <xdr:spPr bwMode="auto">
                      <a:xfrm flipV="1">
                        <a:off x="6197691" y="257"/>
                        <a:ext cx="3" cy="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34" name="Line 373">
                        <a:extLst>
                          <a:ext uri="{FF2B5EF4-FFF2-40B4-BE49-F238E27FC236}">
                            <a16:creationId xmlns:a16="http://schemas.microsoft.com/office/drawing/2014/main" id="{EE57345C-C1EA-4E35-94D7-6F36768A7CF4}"/>
                          </a:ext>
                        </a:extLst>
                      </xdr:cNvPr>
                      <xdr:cNvSpPr>
                        <a:spLocks noChangeShapeType="1"/>
                      </xdr:cNvSpPr>
                    </xdr:nvSpPr>
                    <xdr:spPr bwMode="auto">
                      <a:xfrm>
                        <a:off x="6276718" y="258"/>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54" name="Rectangle 253">
                      <a:extLst>
                        <a:ext uri="{FF2B5EF4-FFF2-40B4-BE49-F238E27FC236}">
                          <a16:creationId xmlns:a16="http://schemas.microsoft.com/office/drawing/2014/main" id="{08954A3E-5FF6-445C-B8F1-1F99EB98A723}"/>
                        </a:ext>
                      </a:extLst>
                    </xdr:cNvPr>
                    <xdr:cNvSpPr/>
                  </xdr:nvSpPr>
                  <xdr:spPr>
                    <a:xfrm>
                      <a:off x="9541341" y="2742824"/>
                      <a:ext cx="67860" cy="670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sp macro="" textlink="">
                <xdr:nvSpPr>
                  <xdr:cNvPr id="204502" name="Line 593">
                    <a:extLst>
                      <a:ext uri="{FF2B5EF4-FFF2-40B4-BE49-F238E27FC236}">
                        <a16:creationId xmlns:a16="http://schemas.microsoft.com/office/drawing/2014/main" id="{F4CD5894-032B-40E3-9E07-BB6E77ED49CE}"/>
                      </a:ext>
                    </a:extLst>
                  </xdr:cNvPr>
                  <xdr:cNvSpPr>
                    <a:spLocks noChangeShapeType="1"/>
                  </xdr:cNvSpPr>
                </xdr:nvSpPr>
                <xdr:spPr bwMode="auto">
                  <a:xfrm>
                    <a:off x="5495925" y="292417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6" name="Oval 562">
                    <a:extLst>
                      <a:ext uri="{FF2B5EF4-FFF2-40B4-BE49-F238E27FC236}">
                        <a16:creationId xmlns:a16="http://schemas.microsoft.com/office/drawing/2014/main" id="{BFE4D2C3-88E6-4A25-9193-15933F3E6F53}"/>
                      </a:ext>
                    </a:extLst>
                  </xdr:cNvPr>
                  <xdr:cNvSpPr>
                    <a:spLocks noChangeArrowheads="1"/>
                  </xdr:cNvSpPr>
                </xdr:nvSpPr>
                <xdr:spPr bwMode="auto">
                  <a:xfrm>
                    <a:off x="7553325" y="1409700"/>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K</a:t>
                    </a:r>
                  </a:p>
                </xdr:txBody>
              </xdr:sp>
              <xdr:sp macro="" textlink="">
                <xdr:nvSpPr>
                  <xdr:cNvPr id="204504" name="Line 563">
                    <a:extLst>
                      <a:ext uri="{FF2B5EF4-FFF2-40B4-BE49-F238E27FC236}">
                        <a16:creationId xmlns:a16="http://schemas.microsoft.com/office/drawing/2014/main" id="{EDA65CAF-F2E6-4CD1-8478-F8354F641290}"/>
                      </a:ext>
                    </a:extLst>
                  </xdr:cNvPr>
                  <xdr:cNvSpPr>
                    <a:spLocks noChangeShapeType="1"/>
                  </xdr:cNvSpPr>
                </xdr:nvSpPr>
                <xdr:spPr bwMode="auto">
                  <a:xfrm>
                    <a:off x="7686675" y="1644650"/>
                    <a:ext cx="152400"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05" name="Rectangle 705">
                    <a:extLst>
                      <a:ext uri="{FF2B5EF4-FFF2-40B4-BE49-F238E27FC236}">
                        <a16:creationId xmlns:a16="http://schemas.microsoft.com/office/drawing/2014/main" id="{145E0444-EC52-4C15-8F49-D8CEF9FB095B}"/>
                      </a:ext>
                    </a:extLst>
                  </xdr:cNvPr>
                  <xdr:cNvSpPr>
                    <a:spLocks noChangeArrowheads="1"/>
                  </xdr:cNvSpPr>
                </xdr:nvSpPr>
                <xdr:spPr bwMode="auto">
                  <a:xfrm>
                    <a:off x="7781925" y="1860550"/>
                    <a:ext cx="104775" cy="485775"/>
                  </a:xfrm>
                  <a:prstGeom prst="rect">
                    <a:avLst/>
                  </a:prstGeom>
                  <a:solidFill>
                    <a:srgbClr val="FFFFFF"/>
                  </a:solidFill>
                  <a:ln w="9525">
                    <a:solidFill>
                      <a:srgbClr val="000000"/>
                    </a:solidFill>
                    <a:miter lim="800000"/>
                    <a:headEnd/>
                    <a:tailEnd/>
                  </a:ln>
                </xdr:spPr>
              </xdr:sp>
              <xdr:sp macro="" textlink="">
                <xdr:nvSpPr>
                  <xdr:cNvPr id="204506" name="Line 716">
                    <a:extLst>
                      <a:ext uri="{FF2B5EF4-FFF2-40B4-BE49-F238E27FC236}">
                        <a16:creationId xmlns:a16="http://schemas.microsoft.com/office/drawing/2014/main" id="{C18CD2D9-949E-42CF-A3C8-38CD2D02BE26}"/>
                      </a:ext>
                    </a:extLst>
                  </xdr:cNvPr>
                  <xdr:cNvSpPr>
                    <a:spLocks noChangeShapeType="1"/>
                  </xdr:cNvSpPr>
                </xdr:nvSpPr>
                <xdr:spPr bwMode="auto">
                  <a:xfrm>
                    <a:off x="5743576" y="2476500"/>
                    <a:ext cx="2028824"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4507" name="Line 717">
                    <a:extLst>
                      <a:ext uri="{FF2B5EF4-FFF2-40B4-BE49-F238E27FC236}">
                        <a16:creationId xmlns:a16="http://schemas.microsoft.com/office/drawing/2014/main" id="{D98F63B7-24E9-4C0C-9CF7-ED16487021F9}"/>
                      </a:ext>
                    </a:extLst>
                  </xdr:cNvPr>
                  <xdr:cNvSpPr>
                    <a:spLocks noChangeShapeType="1"/>
                  </xdr:cNvSpPr>
                </xdr:nvSpPr>
                <xdr:spPr bwMode="auto">
                  <a:xfrm>
                    <a:off x="7896225" y="2476500"/>
                    <a:ext cx="857250" cy="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4508" name="Line 719">
                    <a:extLst>
                      <a:ext uri="{FF2B5EF4-FFF2-40B4-BE49-F238E27FC236}">
                        <a16:creationId xmlns:a16="http://schemas.microsoft.com/office/drawing/2014/main" id="{5E29A290-4D62-457B-86B9-A9E03CE38562}"/>
                      </a:ext>
                    </a:extLst>
                  </xdr:cNvPr>
                  <xdr:cNvSpPr>
                    <a:spLocks noChangeShapeType="1"/>
                  </xdr:cNvSpPr>
                </xdr:nvSpPr>
                <xdr:spPr bwMode="auto">
                  <a:xfrm>
                    <a:off x="7896225" y="2397125"/>
                    <a:ext cx="0" cy="174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09" name="Line 720">
                    <a:extLst>
                      <a:ext uri="{FF2B5EF4-FFF2-40B4-BE49-F238E27FC236}">
                        <a16:creationId xmlns:a16="http://schemas.microsoft.com/office/drawing/2014/main" id="{1D4E6E6A-C8F0-42CA-95EF-AE536496EC1F}"/>
                      </a:ext>
                    </a:extLst>
                  </xdr:cNvPr>
                  <xdr:cNvSpPr>
                    <a:spLocks noChangeShapeType="1"/>
                  </xdr:cNvSpPr>
                </xdr:nvSpPr>
                <xdr:spPr bwMode="auto">
                  <a:xfrm>
                    <a:off x="8763000" y="2368550"/>
                    <a:ext cx="0" cy="203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10" name="Line 721">
                    <a:extLst>
                      <a:ext uri="{FF2B5EF4-FFF2-40B4-BE49-F238E27FC236}">
                        <a16:creationId xmlns:a16="http://schemas.microsoft.com/office/drawing/2014/main" id="{B21373C6-8785-46B1-84B6-1F31F0D47068}"/>
                      </a:ext>
                    </a:extLst>
                  </xdr:cNvPr>
                  <xdr:cNvSpPr>
                    <a:spLocks noChangeShapeType="1"/>
                  </xdr:cNvSpPr>
                </xdr:nvSpPr>
                <xdr:spPr bwMode="auto">
                  <a:xfrm>
                    <a:off x="5743575" y="2317750"/>
                    <a:ext cx="0" cy="254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11" name="Line 719">
                    <a:extLst>
                      <a:ext uri="{FF2B5EF4-FFF2-40B4-BE49-F238E27FC236}">
                        <a16:creationId xmlns:a16="http://schemas.microsoft.com/office/drawing/2014/main" id="{68C2B479-679B-4B39-892E-19DFE24FDF01}"/>
                      </a:ext>
                    </a:extLst>
                  </xdr:cNvPr>
                  <xdr:cNvSpPr>
                    <a:spLocks noChangeShapeType="1"/>
                  </xdr:cNvSpPr>
                </xdr:nvSpPr>
                <xdr:spPr bwMode="auto">
                  <a:xfrm>
                    <a:off x="7781925" y="2390775"/>
                    <a:ext cx="0" cy="174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4512" name="Group 396">
                    <a:extLst>
                      <a:ext uri="{FF2B5EF4-FFF2-40B4-BE49-F238E27FC236}">
                        <a16:creationId xmlns:a16="http://schemas.microsoft.com/office/drawing/2014/main" id="{CFDA14C9-1FA2-4D52-8D20-A3371F3BD8AE}"/>
                      </a:ext>
                    </a:extLst>
                  </xdr:cNvPr>
                  <xdr:cNvGrpSpPr>
                    <a:grpSpLocks/>
                  </xdr:cNvGrpSpPr>
                </xdr:nvGrpSpPr>
                <xdr:grpSpPr bwMode="auto">
                  <a:xfrm>
                    <a:off x="5476877" y="1841174"/>
                    <a:ext cx="266698" cy="254323"/>
                    <a:chOff x="5667376" y="1600199"/>
                    <a:chExt cx="304799" cy="247651"/>
                  </a:xfrm>
                </xdr:grpSpPr>
                <xdr:grpSp>
                  <xdr:nvGrpSpPr>
                    <xdr:cNvPr id="204520" name="Group 455">
                      <a:extLst>
                        <a:ext uri="{FF2B5EF4-FFF2-40B4-BE49-F238E27FC236}">
                          <a16:creationId xmlns:a16="http://schemas.microsoft.com/office/drawing/2014/main" id="{ADE98433-1F58-45DF-B596-30AD8C60E17E}"/>
                        </a:ext>
                      </a:extLst>
                    </xdr:cNvPr>
                    <xdr:cNvGrpSpPr>
                      <a:grpSpLocks/>
                    </xdr:cNvGrpSpPr>
                  </xdr:nvGrpSpPr>
                  <xdr:grpSpPr bwMode="auto">
                    <a:xfrm>
                      <a:off x="5667376" y="1600199"/>
                      <a:ext cx="304799" cy="247651"/>
                      <a:chOff x="856" y="240"/>
                      <a:chExt cx="33" cy="32"/>
                    </a:xfrm>
                  </xdr:grpSpPr>
                  <xdr:grpSp>
                    <xdr:nvGrpSpPr>
                      <xdr:cNvPr id="204522" name="Group 441">
                        <a:extLst>
                          <a:ext uri="{FF2B5EF4-FFF2-40B4-BE49-F238E27FC236}">
                            <a16:creationId xmlns:a16="http://schemas.microsoft.com/office/drawing/2014/main" id="{49B1553C-404D-4C3F-9A64-C542F5506A73}"/>
                          </a:ext>
                        </a:extLst>
                      </xdr:cNvPr>
                      <xdr:cNvGrpSpPr>
                        <a:grpSpLocks/>
                      </xdr:cNvGrpSpPr>
                    </xdr:nvGrpSpPr>
                    <xdr:grpSpPr bwMode="auto">
                      <a:xfrm rot="10800000">
                        <a:off x="856" y="250"/>
                        <a:ext cx="33" cy="22"/>
                        <a:chOff x="908" y="334"/>
                        <a:chExt cx="33" cy="22"/>
                      </a:xfrm>
                    </xdr:grpSpPr>
                    <xdr:sp macro="" textlink="">
                      <xdr:nvSpPr>
                        <xdr:cNvPr id="204525" name="Arc 436">
                          <a:extLst>
                            <a:ext uri="{FF2B5EF4-FFF2-40B4-BE49-F238E27FC236}">
                              <a16:creationId xmlns:a16="http://schemas.microsoft.com/office/drawing/2014/main" id="{A718878A-2C92-4442-A652-08ACFD9BDD00}"/>
                            </a:ext>
                          </a:extLst>
                        </xdr:cNvPr>
                        <xdr:cNvSpPr>
                          <a:spLocks/>
                        </xdr:cNvSpPr>
                      </xdr:nvSpPr>
                      <xdr:spPr bwMode="auto">
                        <a:xfrm rot="10800000" flipH="1" flipV="1">
                          <a:off x="925" y="343"/>
                          <a:ext cx="7"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526" name="Arc 437">
                          <a:extLst>
                            <a:ext uri="{FF2B5EF4-FFF2-40B4-BE49-F238E27FC236}">
                              <a16:creationId xmlns:a16="http://schemas.microsoft.com/office/drawing/2014/main" id="{8EA4D137-3FCC-4D78-931A-58ECD38C5202}"/>
                            </a:ext>
                          </a:extLst>
                        </xdr:cNvPr>
                        <xdr:cNvSpPr>
                          <a:spLocks/>
                        </xdr:cNvSpPr>
                      </xdr:nvSpPr>
                      <xdr:spPr bwMode="auto">
                        <a:xfrm rot="5400000" flipH="1" flipV="1">
                          <a:off x="917" y="343"/>
                          <a:ext cx="7"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527" name="Arc 438">
                          <a:extLst>
                            <a:ext uri="{FF2B5EF4-FFF2-40B4-BE49-F238E27FC236}">
                              <a16:creationId xmlns:a16="http://schemas.microsoft.com/office/drawing/2014/main" id="{D65AAEFC-7B2B-4E83-A491-3F4213D5837B}"/>
                            </a:ext>
                          </a:extLst>
                        </xdr:cNvPr>
                        <xdr:cNvSpPr>
                          <a:spLocks/>
                        </xdr:cNvSpPr>
                      </xdr:nvSpPr>
                      <xdr:spPr bwMode="auto">
                        <a:xfrm rot="5400000" flipH="1" flipV="1">
                          <a:off x="908" y="334"/>
                          <a:ext cx="16" cy="1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528" name="Arc 439">
                          <a:extLst>
                            <a:ext uri="{FF2B5EF4-FFF2-40B4-BE49-F238E27FC236}">
                              <a16:creationId xmlns:a16="http://schemas.microsoft.com/office/drawing/2014/main" id="{B6188521-A415-48F6-89F2-7C46C152CB1E}"/>
                            </a:ext>
                          </a:extLst>
                        </xdr:cNvPr>
                        <xdr:cNvSpPr>
                          <a:spLocks/>
                        </xdr:cNvSpPr>
                      </xdr:nvSpPr>
                      <xdr:spPr bwMode="auto">
                        <a:xfrm rot="10800000" flipH="1" flipV="1">
                          <a:off x="925" y="334"/>
                          <a:ext cx="16" cy="1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529" name="Line 440">
                          <a:extLst>
                            <a:ext uri="{FF2B5EF4-FFF2-40B4-BE49-F238E27FC236}">
                              <a16:creationId xmlns:a16="http://schemas.microsoft.com/office/drawing/2014/main" id="{0717ACDC-B9F8-4703-A1EC-C9C1B5F7DDFA}"/>
                            </a:ext>
                          </a:extLst>
                        </xdr:cNvPr>
                        <xdr:cNvSpPr>
                          <a:spLocks noChangeShapeType="1"/>
                        </xdr:cNvSpPr>
                      </xdr:nvSpPr>
                      <xdr:spPr bwMode="auto">
                        <a:xfrm>
                          <a:off x="917" y="356"/>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04523" name="Line 442">
                        <a:extLst>
                          <a:ext uri="{FF2B5EF4-FFF2-40B4-BE49-F238E27FC236}">
                            <a16:creationId xmlns:a16="http://schemas.microsoft.com/office/drawing/2014/main" id="{F71E8288-F942-4C14-8ABA-D52F44EC0C61}"/>
                          </a:ext>
                        </a:extLst>
                      </xdr:cNvPr>
                      <xdr:cNvSpPr>
                        <a:spLocks noChangeShapeType="1"/>
                      </xdr:cNvSpPr>
                    </xdr:nvSpPr>
                    <xdr:spPr bwMode="auto">
                      <a:xfrm flipV="1">
                        <a:off x="865" y="240"/>
                        <a:ext cx="0"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24" name="Line 443">
                        <a:extLst>
                          <a:ext uri="{FF2B5EF4-FFF2-40B4-BE49-F238E27FC236}">
                            <a16:creationId xmlns:a16="http://schemas.microsoft.com/office/drawing/2014/main" id="{F44DAEE2-E0A5-4C6C-91FE-B933534A2488}"/>
                          </a:ext>
                        </a:extLst>
                      </xdr:cNvPr>
                      <xdr:cNvSpPr>
                        <a:spLocks noChangeShapeType="1"/>
                      </xdr:cNvSpPr>
                    </xdr:nvSpPr>
                    <xdr:spPr bwMode="auto">
                      <a:xfrm flipV="1">
                        <a:off x="880" y="240"/>
                        <a:ext cx="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44" name="Rectangle 243">
                      <a:extLst>
                        <a:ext uri="{FF2B5EF4-FFF2-40B4-BE49-F238E27FC236}">
                          <a16:creationId xmlns:a16="http://schemas.microsoft.com/office/drawing/2014/main" id="{9D1D9E27-8F11-4ED8-BFC6-95E16E332853}"/>
                        </a:ext>
                      </a:extLst>
                    </xdr:cNvPr>
                    <xdr:cNvSpPr/>
                  </xdr:nvSpPr>
                  <xdr:spPr bwMode="auto">
                    <a:xfrm>
                      <a:off x="5765346" y="1690176"/>
                      <a:ext cx="119743" cy="556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sp macro="" textlink="">
                <xdr:nvSpPr>
                  <xdr:cNvPr id="204513" name="Line 462">
                    <a:extLst>
                      <a:ext uri="{FF2B5EF4-FFF2-40B4-BE49-F238E27FC236}">
                        <a16:creationId xmlns:a16="http://schemas.microsoft.com/office/drawing/2014/main" id="{88F4DB61-F7CE-4BE2-9633-D3A99B1F2174}"/>
                      </a:ext>
                    </a:extLst>
                  </xdr:cNvPr>
                  <xdr:cNvSpPr>
                    <a:spLocks noChangeShapeType="1"/>
                  </xdr:cNvSpPr>
                </xdr:nvSpPr>
                <xdr:spPr bwMode="auto">
                  <a:xfrm>
                    <a:off x="5915025" y="13620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14" name="Line 463">
                    <a:extLst>
                      <a:ext uri="{FF2B5EF4-FFF2-40B4-BE49-F238E27FC236}">
                        <a16:creationId xmlns:a16="http://schemas.microsoft.com/office/drawing/2014/main" id="{A3C2D91A-4C58-4461-8FCC-10C72B23ED70}"/>
                      </a:ext>
                    </a:extLst>
                  </xdr:cNvPr>
                  <xdr:cNvSpPr>
                    <a:spLocks noChangeShapeType="1"/>
                  </xdr:cNvSpPr>
                </xdr:nvSpPr>
                <xdr:spPr bwMode="auto">
                  <a:xfrm flipH="1">
                    <a:off x="5676900" y="1362075"/>
                    <a:ext cx="228598" cy="2476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8" name="Oval 1">
                    <a:extLst>
                      <a:ext uri="{FF2B5EF4-FFF2-40B4-BE49-F238E27FC236}">
                        <a16:creationId xmlns:a16="http://schemas.microsoft.com/office/drawing/2014/main" id="{DABF67CC-1C6A-4874-B75F-2489EA67BED5}"/>
                      </a:ext>
                    </a:extLst>
                  </xdr:cNvPr>
                  <xdr:cNvSpPr>
                    <a:spLocks noChangeArrowheads="1"/>
                  </xdr:cNvSpPr>
                </xdr:nvSpPr>
                <xdr:spPr bwMode="auto">
                  <a:xfrm>
                    <a:off x="4886325" y="1352550"/>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J</a:t>
                    </a:r>
                  </a:p>
                </xdr:txBody>
              </xdr:sp>
              <xdr:sp macro="" textlink="">
                <xdr:nvSpPr>
                  <xdr:cNvPr id="204516" name="Line 23">
                    <a:extLst>
                      <a:ext uri="{FF2B5EF4-FFF2-40B4-BE49-F238E27FC236}">
                        <a16:creationId xmlns:a16="http://schemas.microsoft.com/office/drawing/2014/main" id="{D57ADC51-2DB7-4999-BCC9-1C003845F377}"/>
                      </a:ext>
                    </a:extLst>
                  </xdr:cNvPr>
                  <xdr:cNvSpPr>
                    <a:spLocks noChangeShapeType="1"/>
                  </xdr:cNvSpPr>
                </xdr:nvSpPr>
                <xdr:spPr bwMode="auto">
                  <a:xfrm flipH="1" flipV="1">
                    <a:off x="8305798" y="1514473"/>
                    <a:ext cx="153007" cy="234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0" name="Oval 1">
                    <a:extLst>
                      <a:ext uri="{FF2B5EF4-FFF2-40B4-BE49-F238E27FC236}">
                        <a16:creationId xmlns:a16="http://schemas.microsoft.com/office/drawing/2014/main" id="{9BF87F99-E049-454C-BD67-37CC1DAF699D}"/>
                      </a:ext>
                    </a:extLst>
                  </xdr:cNvPr>
                  <xdr:cNvSpPr>
                    <a:spLocks noChangeArrowheads="1"/>
                  </xdr:cNvSpPr>
                </xdr:nvSpPr>
                <xdr:spPr bwMode="auto">
                  <a:xfrm>
                    <a:off x="8105775" y="1314450"/>
                    <a:ext cx="228600" cy="2476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J</a:t>
                    </a:r>
                  </a:p>
                </xdr:txBody>
              </xdr:sp>
              <xdr:sp macro="" textlink="">
                <xdr:nvSpPr>
                  <xdr:cNvPr id="241" name="TextBox 240">
                    <a:extLst>
                      <a:ext uri="{FF2B5EF4-FFF2-40B4-BE49-F238E27FC236}">
                        <a16:creationId xmlns:a16="http://schemas.microsoft.com/office/drawing/2014/main" id="{1135FF10-C6BA-44E2-BDBC-251B41F41E18}"/>
                      </a:ext>
                    </a:extLst>
                  </xdr:cNvPr>
                  <xdr:cNvSpPr txBox="1"/>
                </xdr:nvSpPr>
                <xdr:spPr>
                  <a:xfrm rot="16200000">
                    <a:off x="4443412" y="2157414"/>
                    <a:ext cx="1247775" cy="609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800"/>
                      </a:lnSpc>
                    </a:pPr>
                    <a:endParaRPr lang="en-US" sz="800" baseline="0">
                      <a:latin typeface="Arial" pitchFamily="34" charset="0"/>
                    </a:endParaRPr>
                  </a:p>
                  <a:p>
                    <a:pPr algn="ctr">
                      <a:lnSpc>
                        <a:spcPts val="600"/>
                      </a:lnSpc>
                    </a:pPr>
                    <a:r>
                      <a:rPr lang="en-US" sz="800" baseline="0">
                        <a:latin typeface="Trebuchet MS" panose="020B0603020202020204" pitchFamily="34" charset="0"/>
                      </a:rPr>
                      <a:t>Séparateur d'humidité</a:t>
                    </a:r>
                  </a:p>
                </xdr:txBody>
              </xdr:sp>
              <xdr:sp macro="" textlink="">
                <xdr:nvSpPr>
                  <xdr:cNvPr id="204519" name="Rectangle 445">
                    <a:extLst>
                      <a:ext uri="{FF2B5EF4-FFF2-40B4-BE49-F238E27FC236}">
                        <a16:creationId xmlns:a16="http://schemas.microsoft.com/office/drawing/2014/main" id="{8789A91E-40DE-4287-965D-C7217E8FD868}"/>
                      </a:ext>
                    </a:extLst>
                  </xdr:cNvPr>
                  <xdr:cNvSpPr>
                    <a:spLocks noChangeArrowheads="1"/>
                  </xdr:cNvSpPr>
                </xdr:nvSpPr>
                <xdr:spPr bwMode="auto">
                  <a:xfrm flipV="1">
                    <a:off x="5353052" y="2886074"/>
                    <a:ext cx="95248" cy="666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grpSp>
        <xdr:cxnSp macro="">
          <xdr:nvCxnSpPr>
            <xdr:cNvPr id="194" name="Straight Connector 193">
              <a:extLst>
                <a:ext uri="{FF2B5EF4-FFF2-40B4-BE49-F238E27FC236}">
                  <a16:creationId xmlns:a16="http://schemas.microsoft.com/office/drawing/2014/main" id="{BC86A946-D8BA-4877-9F51-E848EBDC60F4}"/>
                </a:ext>
              </a:extLst>
            </xdr:cNvPr>
            <xdr:cNvCxnSpPr/>
          </xdr:nvCxnSpPr>
          <xdr:spPr bwMode="auto">
            <a:xfrm rot="10800000" flipH="1">
              <a:off x="4708453" y="7936768"/>
              <a:ext cx="68379"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nvGrpSpPr>
          <xdr:cNvPr id="322" name="Group 321">
            <a:extLst>
              <a:ext uri="{FF2B5EF4-FFF2-40B4-BE49-F238E27FC236}">
                <a16:creationId xmlns:a16="http://schemas.microsoft.com/office/drawing/2014/main" id="{5B3972FA-130B-4620-BA82-3F3096843E02}"/>
              </a:ext>
            </a:extLst>
          </xdr:cNvPr>
          <xdr:cNvGrpSpPr/>
        </xdr:nvGrpSpPr>
        <xdr:grpSpPr>
          <a:xfrm rot="5400000">
            <a:off x="4510170" y="1795380"/>
            <a:ext cx="276221" cy="171611"/>
            <a:chOff x="4333876" y="8261897"/>
            <a:chExt cx="962013" cy="1176967"/>
          </a:xfrm>
        </xdr:grpSpPr>
        <xdr:grpSp>
          <xdr:nvGrpSpPr>
            <xdr:cNvPr id="323" name="Group 352">
              <a:extLst>
                <a:ext uri="{FF2B5EF4-FFF2-40B4-BE49-F238E27FC236}">
                  <a16:creationId xmlns:a16="http://schemas.microsoft.com/office/drawing/2014/main" id="{428C0F55-1BA1-4AD3-8709-34B80FE66505}"/>
                </a:ext>
              </a:extLst>
            </xdr:cNvPr>
            <xdr:cNvGrpSpPr>
              <a:grpSpLocks/>
            </xdr:cNvGrpSpPr>
          </xdr:nvGrpSpPr>
          <xdr:grpSpPr bwMode="auto">
            <a:xfrm>
              <a:off x="4333876" y="8261897"/>
              <a:ext cx="962013" cy="1176967"/>
              <a:chOff x="3633792" y="7089071"/>
              <a:chExt cx="1671571" cy="783243"/>
            </a:xfrm>
          </xdr:grpSpPr>
          <xdr:grpSp>
            <xdr:nvGrpSpPr>
              <xdr:cNvPr id="325" name="Group 750">
                <a:extLst>
                  <a:ext uri="{FF2B5EF4-FFF2-40B4-BE49-F238E27FC236}">
                    <a16:creationId xmlns:a16="http://schemas.microsoft.com/office/drawing/2014/main" id="{C3D72F41-BED6-4771-A65D-A15DB8D685D9}"/>
                  </a:ext>
                </a:extLst>
              </xdr:cNvPr>
              <xdr:cNvGrpSpPr>
                <a:grpSpLocks/>
              </xdr:cNvGrpSpPr>
            </xdr:nvGrpSpPr>
            <xdr:grpSpPr bwMode="auto">
              <a:xfrm rot="-5400000">
                <a:off x="4077956" y="6644907"/>
                <a:ext cx="783243" cy="1671571"/>
                <a:chOff x="4012361" y="6781834"/>
                <a:chExt cx="1351202" cy="2104946"/>
              </a:xfrm>
            </xdr:grpSpPr>
            <xdr:sp macro="" textlink="">
              <xdr:nvSpPr>
                <xdr:cNvPr id="327" name="Rectangle 326">
                  <a:extLst>
                    <a:ext uri="{FF2B5EF4-FFF2-40B4-BE49-F238E27FC236}">
                      <a16:creationId xmlns:a16="http://schemas.microsoft.com/office/drawing/2014/main" id="{18656F17-ABA7-4CA3-9634-4FA4A096C4F9}"/>
                    </a:ext>
                  </a:extLst>
                </xdr:cNvPr>
                <xdr:cNvSpPr/>
              </xdr:nvSpPr>
              <xdr:spPr>
                <a:xfrm>
                  <a:off x="4190691" y="8522409"/>
                  <a:ext cx="630377" cy="3643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28" name="Group 740">
                  <a:extLst>
                    <a:ext uri="{FF2B5EF4-FFF2-40B4-BE49-F238E27FC236}">
                      <a16:creationId xmlns:a16="http://schemas.microsoft.com/office/drawing/2014/main" id="{13FC577E-977A-421A-8982-8DDBBF615BF8}"/>
                    </a:ext>
                  </a:extLst>
                </xdr:cNvPr>
                <xdr:cNvGrpSpPr>
                  <a:grpSpLocks/>
                </xdr:cNvGrpSpPr>
              </xdr:nvGrpSpPr>
              <xdr:grpSpPr bwMode="auto">
                <a:xfrm rot="5400000">
                  <a:off x="4118781" y="6675414"/>
                  <a:ext cx="1138361" cy="1351202"/>
                  <a:chOff x="4365454" y="8453223"/>
                  <a:chExt cx="169162" cy="165585"/>
                </a:xfrm>
              </xdr:grpSpPr>
              <xdr:grpSp>
                <xdr:nvGrpSpPr>
                  <xdr:cNvPr id="329" name="Group 160">
                    <a:extLst>
                      <a:ext uri="{FF2B5EF4-FFF2-40B4-BE49-F238E27FC236}">
                        <a16:creationId xmlns:a16="http://schemas.microsoft.com/office/drawing/2014/main" id="{8176B962-1220-413E-9815-9DFC1BCAFAB2}"/>
                      </a:ext>
                    </a:extLst>
                  </xdr:cNvPr>
                  <xdr:cNvGrpSpPr>
                    <a:grpSpLocks/>
                  </xdr:cNvGrpSpPr>
                </xdr:nvGrpSpPr>
                <xdr:grpSpPr bwMode="auto">
                  <a:xfrm>
                    <a:off x="4365454" y="8456221"/>
                    <a:ext cx="169162" cy="162587"/>
                    <a:chOff x="967311" y="8977295"/>
                    <a:chExt cx="918341" cy="624961"/>
                  </a:xfrm>
                </xdr:grpSpPr>
                <xdr:sp macro="" textlink="">
                  <xdr:nvSpPr>
                    <xdr:cNvPr id="333" name="Flowchart: Collate 332">
                      <a:extLst>
                        <a:ext uri="{FF2B5EF4-FFF2-40B4-BE49-F238E27FC236}">
                          <a16:creationId xmlns:a16="http://schemas.microsoft.com/office/drawing/2014/main" id="{AC5786B5-7458-4E9D-B8E9-3AD1027FE038}"/>
                        </a:ext>
                      </a:extLst>
                    </xdr:cNvPr>
                    <xdr:cNvSpPr/>
                  </xdr:nvSpPr>
                  <xdr:spPr>
                    <a:xfrm rot="5400000">
                      <a:off x="1195601" y="8912205"/>
                      <a:ext cx="461761" cy="918341"/>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34" name="Straight Connector 333">
                      <a:extLst>
                        <a:ext uri="{FF2B5EF4-FFF2-40B4-BE49-F238E27FC236}">
                          <a16:creationId xmlns:a16="http://schemas.microsoft.com/office/drawing/2014/main" id="{3BBBC11B-6E22-4CCA-A768-81D28F55F813}"/>
                        </a:ext>
                      </a:extLst>
                    </xdr:cNvPr>
                    <xdr:cNvCxnSpPr>
                      <a:stCxn id="332" idx="0"/>
                    </xdr:cNvCxnSpPr>
                  </xdr:nvCxnSpPr>
                  <xdr:spPr>
                    <a:xfrm rot="5400000" flipH="1" flipV="1">
                      <a:off x="1256505" y="9131216"/>
                      <a:ext cx="3078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30" name="Group 739">
                    <a:extLst>
                      <a:ext uri="{FF2B5EF4-FFF2-40B4-BE49-F238E27FC236}">
                        <a16:creationId xmlns:a16="http://schemas.microsoft.com/office/drawing/2014/main" id="{DA38F979-8F29-45BF-8869-FA2E9E192BCC}"/>
                      </a:ext>
                    </a:extLst>
                  </xdr:cNvPr>
                  <xdr:cNvGrpSpPr>
                    <a:grpSpLocks/>
                  </xdr:cNvGrpSpPr>
                </xdr:nvGrpSpPr>
                <xdr:grpSpPr bwMode="auto">
                  <a:xfrm>
                    <a:off x="4407744" y="8453223"/>
                    <a:ext cx="84581" cy="123172"/>
                    <a:chOff x="4407744" y="8453223"/>
                    <a:chExt cx="84581" cy="123172"/>
                  </a:xfrm>
                </xdr:grpSpPr>
                <xdr:cxnSp macro="">
                  <xdr:nvCxnSpPr>
                    <xdr:cNvPr id="331" name="Straight Connector 330">
                      <a:extLst>
                        <a:ext uri="{FF2B5EF4-FFF2-40B4-BE49-F238E27FC236}">
                          <a16:creationId xmlns:a16="http://schemas.microsoft.com/office/drawing/2014/main" id="{44893A88-FF38-4D16-99F1-1D5B65061D27}"/>
                        </a:ext>
                      </a:extLst>
                    </xdr:cNvPr>
                    <xdr:cNvCxnSpPr/>
                  </xdr:nvCxnSpPr>
                  <xdr:spPr>
                    <a:xfrm flipV="1">
                      <a:off x="4407744" y="8453223"/>
                      <a:ext cx="845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2" name="Oval 331">
                      <a:extLst>
                        <a:ext uri="{FF2B5EF4-FFF2-40B4-BE49-F238E27FC236}">
                          <a16:creationId xmlns:a16="http://schemas.microsoft.com/office/drawing/2014/main" id="{BD24E630-E63D-43EB-853E-90C0B78C9B1C}"/>
                        </a:ext>
                      </a:extLst>
                    </xdr:cNvPr>
                    <xdr:cNvSpPr/>
                  </xdr:nvSpPr>
                  <xdr:spPr>
                    <a:xfrm>
                      <a:off x="4425932" y="8536351"/>
                      <a:ext cx="52863" cy="40044"/>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326" name="Straight Connector 325">
                <a:extLst>
                  <a:ext uri="{FF2B5EF4-FFF2-40B4-BE49-F238E27FC236}">
                    <a16:creationId xmlns:a16="http://schemas.microsoft.com/office/drawing/2014/main" id="{E0FBF1E1-5C40-4461-B65D-B96D0A7DAFA6}"/>
                  </a:ext>
                </a:extLst>
              </xdr:cNvPr>
              <xdr:cNvCxnSpPr/>
            </xdr:nvCxnSpPr>
            <xdr:spPr>
              <a:xfrm rot="10800000" flipV="1">
                <a:off x="4537767" y="7399058"/>
                <a:ext cx="564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24" name="Straight Connector 323">
              <a:extLst>
                <a:ext uri="{FF2B5EF4-FFF2-40B4-BE49-F238E27FC236}">
                  <a16:creationId xmlns:a16="http://schemas.microsoft.com/office/drawing/2014/main" id="{3C7E010F-C062-40BC-83E5-D5207F8F99C9}"/>
                </a:ext>
              </a:extLst>
            </xdr:cNvPr>
            <xdr:cNvCxnSpPr/>
          </xdr:nvCxnSpPr>
          <xdr:spPr bwMode="auto">
            <a:xfrm rot="10800000" flipV="1">
              <a:off x="4854138" y="9296960"/>
              <a:ext cx="3251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35" name="Group 334">
            <a:extLst>
              <a:ext uri="{FF2B5EF4-FFF2-40B4-BE49-F238E27FC236}">
                <a16:creationId xmlns:a16="http://schemas.microsoft.com/office/drawing/2014/main" id="{2026D3E5-31D1-42F5-A81A-4EE5389E2115}"/>
              </a:ext>
            </a:extLst>
          </xdr:cNvPr>
          <xdr:cNvGrpSpPr/>
        </xdr:nvGrpSpPr>
        <xdr:grpSpPr>
          <a:xfrm>
            <a:off x="5543550" y="1628775"/>
            <a:ext cx="247650" cy="209550"/>
            <a:chOff x="9105900" y="10525124"/>
            <a:chExt cx="1935421" cy="1647267"/>
          </a:xfrm>
        </xdr:grpSpPr>
        <xdr:sp macro="" textlink="">
          <xdr:nvSpPr>
            <xdr:cNvPr id="336" name="Rectangle 335">
              <a:extLst>
                <a:ext uri="{FF2B5EF4-FFF2-40B4-BE49-F238E27FC236}">
                  <a16:creationId xmlns:a16="http://schemas.microsoft.com/office/drawing/2014/main" id="{4D088EA2-E491-46B4-BB17-22AC547B3091}"/>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37" name="Group 336">
              <a:extLst>
                <a:ext uri="{FF2B5EF4-FFF2-40B4-BE49-F238E27FC236}">
                  <a16:creationId xmlns:a16="http://schemas.microsoft.com/office/drawing/2014/main" id="{99E72253-A97E-415B-B110-D73005CAE5BF}"/>
                </a:ext>
              </a:extLst>
            </xdr:cNvPr>
            <xdr:cNvGrpSpPr/>
          </xdr:nvGrpSpPr>
          <xdr:grpSpPr>
            <a:xfrm>
              <a:off x="9458325" y="10553724"/>
              <a:ext cx="1582996" cy="1618667"/>
              <a:chOff x="9672631" y="10572773"/>
              <a:chExt cx="1862144" cy="1618667"/>
            </a:xfrm>
          </xdr:grpSpPr>
          <xdr:grpSp>
            <xdr:nvGrpSpPr>
              <xdr:cNvPr id="338" name="Group 160">
                <a:extLst>
                  <a:ext uri="{FF2B5EF4-FFF2-40B4-BE49-F238E27FC236}">
                    <a16:creationId xmlns:a16="http://schemas.microsoft.com/office/drawing/2014/main" id="{887EC3F5-8843-4AFB-AE59-62ACFDBB46FF}"/>
                  </a:ext>
                </a:extLst>
              </xdr:cNvPr>
              <xdr:cNvGrpSpPr>
                <a:grpSpLocks/>
              </xdr:cNvGrpSpPr>
            </xdr:nvGrpSpPr>
            <xdr:grpSpPr bwMode="auto">
              <a:xfrm rot="5400000">
                <a:off x="9366667" y="10497738"/>
                <a:ext cx="1618667" cy="1730640"/>
                <a:chOff x="967311" y="8951113"/>
                <a:chExt cx="914400" cy="651143"/>
              </a:xfrm>
            </xdr:grpSpPr>
            <xdr:sp macro="" textlink="">
              <xdr:nvSpPr>
                <xdr:cNvPr id="342" name="Flowchart: Collate 341">
                  <a:extLst>
                    <a:ext uri="{FF2B5EF4-FFF2-40B4-BE49-F238E27FC236}">
                      <a16:creationId xmlns:a16="http://schemas.microsoft.com/office/drawing/2014/main" id="{1F00FFDC-5163-436C-A3F8-4016A59666F8}"/>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43" name="Straight Connector 342">
                  <a:extLst>
                    <a:ext uri="{FF2B5EF4-FFF2-40B4-BE49-F238E27FC236}">
                      <a16:creationId xmlns:a16="http://schemas.microsoft.com/office/drawing/2014/main" id="{90DC8E26-DE19-485C-AB0E-D9B0B0A7BD76}"/>
                    </a:ext>
                  </a:extLst>
                </xdr:cNvPr>
                <xdr:cNvCxnSpPr>
                  <a:stCxn id="342"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39" name="Group 739">
                <a:extLst>
                  <a:ext uri="{FF2B5EF4-FFF2-40B4-BE49-F238E27FC236}">
                    <a16:creationId xmlns:a16="http://schemas.microsoft.com/office/drawing/2014/main" id="{C7D6B1AA-7ECB-4C48-ACC6-43AB9915FA14}"/>
                  </a:ext>
                </a:extLst>
              </xdr:cNvPr>
              <xdr:cNvGrpSpPr>
                <a:grpSpLocks/>
              </xdr:cNvGrpSpPr>
            </xdr:nvGrpSpPr>
            <xdr:grpSpPr bwMode="auto">
              <a:xfrm rot="5400000">
                <a:off x="9931465" y="10675315"/>
                <a:ext cx="809344" cy="1375501"/>
                <a:chOff x="4407561" y="8451137"/>
                <a:chExt cx="84219" cy="134638"/>
              </a:xfrm>
            </xdr:grpSpPr>
            <xdr:cxnSp macro="">
              <xdr:nvCxnSpPr>
                <xdr:cNvPr id="340" name="Straight Connector 339">
                  <a:extLst>
                    <a:ext uri="{FF2B5EF4-FFF2-40B4-BE49-F238E27FC236}">
                      <a16:creationId xmlns:a16="http://schemas.microsoft.com/office/drawing/2014/main" id="{59329423-838A-4670-9F76-69D8A9800351}"/>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1" name="Oval 340">
                  <a:extLst>
                    <a:ext uri="{FF2B5EF4-FFF2-40B4-BE49-F238E27FC236}">
                      <a16:creationId xmlns:a16="http://schemas.microsoft.com/office/drawing/2014/main" id="{981BA987-86DA-4204-B95F-C967A3A7FB1A}"/>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grpSp>
    <xdr:clientData/>
  </xdr:twoCellAnchor>
  <xdr:twoCellAnchor>
    <xdr:from>
      <xdr:col>73</xdr:col>
      <xdr:colOff>38100</xdr:colOff>
      <xdr:row>13</xdr:row>
      <xdr:rowOff>114300</xdr:rowOff>
    </xdr:from>
    <xdr:to>
      <xdr:col>74</xdr:col>
      <xdr:colOff>95411</xdr:colOff>
      <xdr:row>16</xdr:row>
      <xdr:rowOff>19046</xdr:rowOff>
    </xdr:to>
    <xdr:grpSp>
      <xdr:nvGrpSpPr>
        <xdr:cNvPr id="345" name="Group 344">
          <a:extLst>
            <a:ext uri="{FF2B5EF4-FFF2-40B4-BE49-F238E27FC236}">
              <a16:creationId xmlns:a16="http://schemas.microsoft.com/office/drawing/2014/main" id="{317DC31E-2464-4C95-8C46-9AAD5436715E}"/>
            </a:ext>
          </a:extLst>
        </xdr:cNvPr>
        <xdr:cNvGrpSpPr/>
      </xdr:nvGrpSpPr>
      <xdr:grpSpPr>
        <a:xfrm rot="5400000">
          <a:off x="8329695" y="1776330"/>
          <a:ext cx="276221" cy="171611"/>
          <a:chOff x="4333876" y="8261897"/>
          <a:chExt cx="962013" cy="1176967"/>
        </a:xfrm>
      </xdr:grpSpPr>
      <xdr:grpSp>
        <xdr:nvGrpSpPr>
          <xdr:cNvPr id="346" name="Group 352">
            <a:extLst>
              <a:ext uri="{FF2B5EF4-FFF2-40B4-BE49-F238E27FC236}">
                <a16:creationId xmlns:a16="http://schemas.microsoft.com/office/drawing/2014/main" id="{34E1712C-BA49-4252-8534-05407CAC3C6E}"/>
              </a:ext>
            </a:extLst>
          </xdr:cNvPr>
          <xdr:cNvGrpSpPr>
            <a:grpSpLocks/>
          </xdr:cNvGrpSpPr>
        </xdr:nvGrpSpPr>
        <xdr:grpSpPr bwMode="auto">
          <a:xfrm>
            <a:off x="4333876" y="8261897"/>
            <a:ext cx="962013" cy="1176967"/>
            <a:chOff x="3633792" y="7089071"/>
            <a:chExt cx="1671571" cy="783243"/>
          </a:xfrm>
        </xdr:grpSpPr>
        <xdr:grpSp>
          <xdr:nvGrpSpPr>
            <xdr:cNvPr id="348" name="Group 750">
              <a:extLst>
                <a:ext uri="{FF2B5EF4-FFF2-40B4-BE49-F238E27FC236}">
                  <a16:creationId xmlns:a16="http://schemas.microsoft.com/office/drawing/2014/main" id="{EEBDA290-52A0-49B5-A17D-75D4D2313065}"/>
                </a:ext>
              </a:extLst>
            </xdr:cNvPr>
            <xdr:cNvGrpSpPr>
              <a:grpSpLocks/>
            </xdr:cNvGrpSpPr>
          </xdr:nvGrpSpPr>
          <xdr:grpSpPr bwMode="auto">
            <a:xfrm rot="-5400000">
              <a:off x="4077956" y="6644907"/>
              <a:ext cx="783243" cy="1671571"/>
              <a:chOff x="4012361" y="6781834"/>
              <a:chExt cx="1351202" cy="2104946"/>
            </a:xfrm>
          </xdr:grpSpPr>
          <xdr:sp macro="" textlink="">
            <xdr:nvSpPr>
              <xdr:cNvPr id="350" name="Rectangle 349">
                <a:extLst>
                  <a:ext uri="{FF2B5EF4-FFF2-40B4-BE49-F238E27FC236}">
                    <a16:creationId xmlns:a16="http://schemas.microsoft.com/office/drawing/2014/main" id="{3C4FDE46-3A2B-4FDA-BA81-1527624DC4C1}"/>
                  </a:ext>
                </a:extLst>
              </xdr:cNvPr>
              <xdr:cNvSpPr/>
            </xdr:nvSpPr>
            <xdr:spPr>
              <a:xfrm>
                <a:off x="4190691" y="8522409"/>
                <a:ext cx="630377" cy="3643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51" name="Group 740">
                <a:extLst>
                  <a:ext uri="{FF2B5EF4-FFF2-40B4-BE49-F238E27FC236}">
                    <a16:creationId xmlns:a16="http://schemas.microsoft.com/office/drawing/2014/main" id="{A0027988-832C-4612-92C9-294950FA2B89}"/>
                  </a:ext>
                </a:extLst>
              </xdr:cNvPr>
              <xdr:cNvGrpSpPr>
                <a:grpSpLocks/>
              </xdr:cNvGrpSpPr>
            </xdr:nvGrpSpPr>
            <xdr:grpSpPr bwMode="auto">
              <a:xfrm rot="5400000">
                <a:off x="4118781" y="6675414"/>
                <a:ext cx="1138361" cy="1351202"/>
                <a:chOff x="4365454" y="8453223"/>
                <a:chExt cx="169162" cy="165585"/>
              </a:xfrm>
            </xdr:grpSpPr>
            <xdr:grpSp>
              <xdr:nvGrpSpPr>
                <xdr:cNvPr id="352" name="Group 160">
                  <a:extLst>
                    <a:ext uri="{FF2B5EF4-FFF2-40B4-BE49-F238E27FC236}">
                      <a16:creationId xmlns:a16="http://schemas.microsoft.com/office/drawing/2014/main" id="{4ADD8FA3-25E0-4892-847A-B6341FC87D6C}"/>
                    </a:ext>
                  </a:extLst>
                </xdr:cNvPr>
                <xdr:cNvGrpSpPr>
                  <a:grpSpLocks/>
                </xdr:cNvGrpSpPr>
              </xdr:nvGrpSpPr>
              <xdr:grpSpPr bwMode="auto">
                <a:xfrm>
                  <a:off x="4365454" y="8456221"/>
                  <a:ext cx="169162" cy="162587"/>
                  <a:chOff x="967311" y="8977295"/>
                  <a:chExt cx="918341" cy="624961"/>
                </a:xfrm>
              </xdr:grpSpPr>
              <xdr:sp macro="" textlink="">
                <xdr:nvSpPr>
                  <xdr:cNvPr id="356" name="Flowchart: Collate 355">
                    <a:extLst>
                      <a:ext uri="{FF2B5EF4-FFF2-40B4-BE49-F238E27FC236}">
                        <a16:creationId xmlns:a16="http://schemas.microsoft.com/office/drawing/2014/main" id="{8DB93A23-5E1E-4594-ABE5-791D27C4BEC9}"/>
                      </a:ext>
                    </a:extLst>
                  </xdr:cNvPr>
                  <xdr:cNvSpPr/>
                </xdr:nvSpPr>
                <xdr:spPr>
                  <a:xfrm rot="5400000">
                    <a:off x="1195601" y="8912205"/>
                    <a:ext cx="461761" cy="918341"/>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57" name="Straight Connector 356">
                    <a:extLst>
                      <a:ext uri="{FF2B5EF4-FFF2-40B4-BE49-F238E27FC236}">
                        <a16:creationId xmlns:a16="http://schemas.microsoft.com/office/drawing/2014/main" id="{6F69D1DA-E2D0-4D11-9168-BD7E5C09DD1C}"/>
                      </a:ext>
                    </a:extLst>
                  </xdr:cNvPr>
                  <xdr:cNvCxnSpPr>
                    <a:stCxn id="355" idx="0"/>
                  </xdr:cNvCxnSpPr>
                </xdr:nvCxnSpPr>
                <xdr:spPr>
                  <a:xfrm rot="5400000" flipH="1" flipV="1">
                    <a:off x="1256505" y="9131216"/>
                    <a:ext cx="3078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53" name="Group 739">
                  <a:extLst>
                    <a:ext uri="{FF2B5EF4-FFF2-40B4-BE49-F238E27FC236}">
                      <a16:creationId xmlns:a16="http://schemas.microsoft.com/office/drawing/2014/main" id="{68551ACF-61F8-41F3-A014-7BC0CB2501D3}"/>
                    </a:ext>
                  </a:extLst>
                </xdr:cNvPr>
                <xdr:cNvGrpSpPr>
                  <a:grpSpLocks/>
                </xdr:cNvGrpSpPr>
              </xdr:nvGrpSpPr>
              <xdr:grpSpPr bwMode="auto">
                <a:xfrm>
                  <a:off x="4407744" y="8453223"/>
                  <a:ext cx="84581" cy="123172"/>
                  <a:chOff x="4407744" y="8453223"/>
                  <a:chExt cx="84581" cy="123172"/>
                </a:xfrm>
              </xdr:grpSpPr>
              <xdr:cxnSp macro="">
                <xdr:nvCxnSpPr>
                  <xdr:cNvPr id="354" name="Straight Connector 353">
                    <a:extLst>
                      <a:ext uri="{FF2B5EF4-FFF2-40B4-BE49-F238E27FC236}">
                        <a16:creationId xmlns:a16="http://schemas.microsoft.com/office/drawing/2014/main" id="{0F7D43B4-2C4D-4498-B3B1-5677EAB1DDF3}"/>
                      </a:ext>
                    </a:extLst>
                  </xdr:cNvPr>
                  <xdr:cNvCxnSpPr/>
                </xdr:nvCxnSpPr>
                <xdr:spPr>
                  <a:xfrm flipV="1">
                    <a:off x="4407744" y="8453223"/>
                    <a:ext cx="845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5" name="Oval 354">
                    <a:extLst>
                      <a:ext uri="{FF2B5EF4-FFF2-40B4-BE49-F238E27FC236}">
                        <a16:creationId xmlns:a16="http://schemas.microsoft.com/office/drawing/2014/main" id="{401F9D72-9997-4A6C-B00C-89458A3EEB21}"/>
                      </a:ext>
                    </a:extLst>
                  </xdr:cNvPr>
                  <xdr:cNvSpPr/>
                </xdr:nvSpPr>
                <xdr:spPr>
                  <a:xfrm>
                    <a:off x="4425932" y="8536351"/>
                    <a:ext cx="52863" cy="40044"/>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349" name="Straight Connector 348">
              <a:extLst>
                <a:ext uri="{FF2B5EF4-FFF2-40B4-BE49-F238E27FC236}">
                  <a16:creationId xmlns:a16="http://schemas.microsoft.com/office/drawing/2014/main" id="{C1B26615-39D1-4630-9050-01C4E92CE217}"/>
                </a:ext>
              </a:extLst>
            </xdr:cNvPr>
            <xdr:cNvCxnSpPr/>
          </xdr:nvCxnSpPr>
          <xdr:spPr>
            <a:xfrm rot="10800000" flipV="1">
              <a:off x="4537767" y="7399058"/>
              <a:ext cx="5649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47" name="Straight Connector 346">
            <a:extLst>
              <a:ext uri="{FF2B5EF4-FFF2-40B4-BE49-F238E27FC236}">
                <a16:creationId xmlns:a16="http://schemas.microsoft.com/office/drawing/2014/main" id="{06312963-8D43-4276-8401-EFEB2CE267C6}"/>
              </a:ext>
            </a:extLst>
          </xdr:cNvPr>
          <xdr:cNvCxnSpPr/>
        </xdr:nvCxnSpPr>
        <xdr:spPr bwMode="auto">
          <a:xfrm rot="10800000" flipV="1">
            <a:off x="4854138" y="9296960"/>
            <a:ext cx="3251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50</xdr:col>
      <xdr:colOff>85725</xdr:colOff>
      <xdr:row>36</xdr:row>
      <xdr:rowOff>95250</xdr:rowOff>
    </xdr:from>
    <xdr:to>
      <xdr:col>53</xdr:col>
      <xdr:colOff>9525</xdr:colOff>
      <xdr:row>38</xdr:row>
      <xdr:rowOff>9525</xdr:rowOff>
    </xdr:to>
    <xdr:grpSp>
      <xdr:nvGrpSpPr>
        <xdr:cNvPr id="358" name="Group 353">
          <a:extLst>
            <a:ext uri="{FF2B5EF4-FFF2-40B4-BE49-F238E27FC236}">
              <a16:creationId xmlns:a16="http://schemas.microsoft.com/office/drawing/2014/main" id="{918B2115-540E-43A5-B066-A6075211D1C5}"/>
            </a:ext>
          </a:extLst>
        </xdr:cNvPr>
        <xdr:cNvGrpSpPr>
          <a:grpSpLocks/>
        </xdr:cNvGrpSpPr>
      </xdr:nvGrpSpPr>
      <xdr:grpSpPr bwMode="auto">
        <a:xfrm>
          <a:off x="5800725" y="4552950"/>
          <a:ext cx="266700" cy="161925"/>
          <a:chOff x="2881317" y="7067562"/>
          <a:chExt cx="1652572" cy="804939"/>
        </a:xfrm>
      </xdr:grpSpPr>
      <xdr:grpSp>
        <xdr:nvGrpSpPr>
          <xdr:cNvPr id="359" name="Group 352">
            <a:extLst>
              <a:ext uri="{FF2B5EF4-FFF2-40B4-BE49-F238E27FC236}">
                <a16:creationId xmlns:a16="http://schemas.microsoft.com/office/drawing/2014/main" id="{5EAF6EC9-DACD-420F-98DE-678E7DC0A04D}"/>
              </a:ext>
            </a:extLst>
          </xdr:cNvPr>
          <xdr:cNvGrpSpPr>
            <a:grpSpLocks/>
          </xdr:cNvGrpSpPr>
        </xdr:nvGrpSpPr>
        <xdr:grpSpPr bwMode="auto">
          <a:xfrm>
            <a:off x="2881317" y="7067562"/>
            <a:ext cx="1652572" cy="804939"/>
            <a:chOff x="2881317" y="7067562"/>
            <a:chExt cx="1652572" cy="804939"/>
          </a:xfrm>
        </xdr:grpSpPr>
        <xdr:grpSp>
          <xdr:nvGrpSpPr>
            <xdr:cNvPr id="361" name="Group 750">
              <a:extLst>
                <a:ext uri="{FF2B5EF4-FFF2-40B4-BE49-F238E27FC236}">
                  <a16:creationId xmlns:a16="http://schemas.microsoft.com/office/drawing/2014/main" id="{0C240C8D-39B9-4265-8FAC-D9E187A96307}"/>
                </a:ext>
              </a:extLst>
            </xdr:cNvPr>
            <xdr:cNvGrpSpPr>
              <a:grpSpLocks/>
            </xdr:cNvGrpSpPr>
          </xdr:nvGrpSpPr>
          <xdr:grpSpPr bwMode="auto">
            <a:xfrm rot="-5400000">
              <a:off x="3305133" y="6643746"/>
              <a:ext cx="804939" cy="1652572"/>
              <a:chOff x="4012027" y="5834267"/>
              <a:chExt cx="1388627" cy="2081016"/>
            </a:xfrm>
          </xdr:grpSpPr>
          <xdr:sp macro="" textlink="">
            <xdr:nvSpPr>
              <xdr:cNvPr id="363" name="Rectangle 362">
                <a:extLst>
                  <a:ext uri="{FF2B5EF4-FFF2-40B4-BE49-F238E27FC236}">
                    <a16:creationId xmlns:a16="http://schemas.microsoft.com/office/drawing/2014/main" id="{6E904A1D-E72A-4208-902F-D6D632898F85}"/>
                  </a:ext>
                </a:extLst>
              </xdr:cNvPr>
              <xdr:cNvSpPr/>
            </xdr:nvSpPr>
            <xdr:spPr>
              <a:xfrm>
                <a:off x="4420447" y="5834267"/>
                <a:ext cx="571788" cy="4459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64" name="Group 740">
                <a:extLst>
                  <a:ext uri="{FF2B5EF4-FFF2-40B4-BE49-F238E27FC236}">
                    <a16:creationId xmlns:a16="http://schemas.microsoft.com/office/drawing/2014/main" id="{B8C6A5E2-0206-4F6D-9E5B-70199CEE68BE}"/>
                  </a:ext>
                </a:extLst>
              </xdr:cNvPr>
              <xdr:cNvGrpSpPr>
                <a:grpSpLocks/>
              </xdr:cNvGrpSpPr>
            </xdr:nvGrpSpPr>
            <xdr:grpSpPr bwMode="auto">
              <a:xfrm rot="5400000">
                <a:off x="4139603" y="6654232"/>
                <a:ext cx="1133475" cy="1388627"/>
                <a:chOff x="4365454" y="8448663"/>
                <a:chExt cx="168436" cy="170171"/>
              </a:xfrm>
            </xdr:grpSpPr>
            <xdr:grpSp>
              <xdr:nvGrpSpPr>
                <xdr:cNvPr id="365" name="Group 160">
                  <a:extLst>
                    <a:ext uri="{FF2B5EF4-FFF2-40B4-BE49-F238E27FC236}">
                      <a16:creationId xmlns:a16="http://schemas.microsoft.com/office/drawing/2014/main" id="{B3C2945C-1838-48D7-88F0-B3DA60AEADD1}"/>
                    </a:ext>
                  </a:extLst>
                </xdr:cNvPr>
                <xdr:cNvGrpSpPr>
                  <a:grpSpLocks/>
                </xdr:cNvGrpSpPr>
              </xdr:nvGrpSpPr>
              <xdr:grpSpPr bwMode="auto">
                <a:xfrm>
                  <a:off x="4365454" y="8448679"/>
                  <a:ext cx="168436" cy="170155"/>
                  <a:chOff x="967311" y="8948212"/>
                  <a:chExt cx="914400" cy="654044"/>
                </a:xfrm>
              </xdr:grpSpPr>
              <xdr:sp macro="" textlink="">
                <xdr:nvSpPr>
                  <xdr:cNvPr id="369" name="Flowchart: Collate 368">
                    <a:extLst>
                      <a:ext uri="{FF2B5EF4-FFF2-40B4-BE49-F238E27FC236}">
                        <a16:creationId xmlns:a16="http://schemas.microsoft.com/office/drawing/2014/main" id="{37289A3F-94B5-47C9-8163-3B06EC2FCB2E}"/>
                      </a:ext>
                    </a:extLst>
                  </xdr:cNvPr>
                  <xdr:cNvSpPr/>
                </xdr:nvSpPr>
                <xdr:spPr>
                  <a:xfrm rot="5400000">
                    <a:off x="1201176" y="8921712"/>
                    <a:ext cx="461721" cy="899356"/>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70" name="Straight Connector 369">
                    <a:extLst>
                      <a:ext uri="{FF2B5EF4-FFF2-40B4-BE49-F238E27FC236}">
                        <a16:creationId xmlns:a16="http://schemas.microsoft.com/office/drawing/2014/main" id="{F4F91CB8-4347-4E49-96F1-03F488931B4C}"/>
                      </a:ext>
                    </a:extLst>
                  </xdr:cNvPr>
                  <xdr:cNvCxnSpPr>
                    <a:stCxn id="368" idx="0"/>
                  </xdr:cNvCxnSpPr>
                </xdr:nvCxnSpPr>
                <xdr:spPr>
                  <a:xfrm rot="5400000" flipH="1" flipV="1">
                    <a:off x="1248148" y="9102054"/>
                    <a:ext cx="3078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66" name="Group 739">
                  <a:extLst>
                    <a:ext uri="{FF2B5EF4-FFF2-40B4-BE49-F238E27FC236}">
                      <a16:creationId xmlns:a16="http://schemas.microsoft.com/office/drawing/2014/main" id="{837B9C74-01FB-4413-ABAB-BF8176306AEE}"/>
                    </a:ext>
                  </a:extLst>
                </xdr:cNvPr>
                <xdr:cNvGrpSpPr>
                  <a:grpSpLocks/>
                </xdr:cNvGrpSpPr>
              </xdr:nvGrpSpPr>
              <xdr:grpSpPr bwMode="auto">
                <a:xfrm>
                  <a:off x="4409123" y="8448663"/>
                  <a:ext cx="81099" cy="123749"/>
                  <a:chOff x="4409123" y="8448663"/>
                  <a:chExt cx="81099" cy="123749"/>
                </a:xfrm>
              </xdr:grpSpPr>
              <xdr:cxnSp macro="">
                <xdr:nvCxnSpPr>
                  <xdr:cNvPr id="367" name="Straight Connector 366">
                    <a:extLst>
                      <a:ext uri="{FF2B5EF4-FFF2-40B4-BE49-F238E27FC236}">
                        <a16:creationId xmlns:a16="http://schemas.microsoft.com/office/drawing/2014/main" id="{3CAACEF8-2EA6-4F98-8169-BDB1D985C1D5}"/>
                      </a:ext>
                    </a:extLst>
                  </xdr:cNvPr>
                  <xdr:cNvCxnSpPr/>
                </xdr:nvCxnSpPr>
                <xdr:spPr>
                  <a:xfrm flipV="1">
                    <a:off x="4412402" y="8448662"/>
                    <a:ext cx="773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8" name="Oval 367">
                    <a:extLst>
                      <a:ext uri="{FF2B5EF4-FFF2-40B4-BE49-F238E27FC236}">
                        <a16:creationId xmlns:a16="http://schemas.microsoft.com/office/drawing/2014/main" id="{9DCCD653-A7BD-46E2-A4AE-F1A6A091CAAD}"/>
                      </a:ext>
                    </a:extLst>
                  </xdr:cNvPr>
                  <xdr:cNvSpPr/>
                </xdr:nvSpPr>
                <xdr:spPr>
                  <a:xfrm>
                    <a:off x="4434491" y="8528743"/>
                    <a:ext cx="33133" cy="4004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362" name="Straight Connector 361">
              <a:extLst>
                <a:ext uri="{FF2B5EF4-FFF2-40B4-BE49-F238E27FC236}">
                  <a16:creationId xmlns:a16="http://schemas.microsoft.com/office/drawing/2014/main" id="{F53D5D5C-2E20-4793-86F6-8E9C1ED7C192}"/>
                </a:ext>
              </a:extLst>
            </xdr:cNvPr>
            <xdr:cNvCxnSpPr/>
          </xdr:nvCxnSpPr>
          <xdr:spPr>
            <a:xfrm rot="10800000" flipV="1">
              <a:off x="3058378" y="7351658"/>
              <a:ext cx="5902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60" name="Straight Connector 359">
            <a:extLst>
              <a:ext uri="{FF2B5EF4-FFF2-40B4-BE49-F238E27FC236}">
                <a16:creationId xmlns:a16="http://schemas.microsoft.com/office/drawing/2014/main" id="{034D5B1E-FF54-4067-B38B-CCEE41F351FA}"/>
              </a:ext>
            </a:extLst>
          </xdr:cNvPr>
          <xdr:cNvCxnSpPr/>
        </xdr:nvCxnSpPr>
        <xdr:spPr>
          <a:xfrm rot="10800000" flipV="1">
            <a:off x="3058378" y="7777802"/>
            <a:ext cx="5902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50</xdr:col>
      <xdr:colOff>95250</xdr:colOff>
      <xdr:row>43</xdr:row>
      <xdr:rowOff>0</xdr:rowOff>
    </xdr:from>
    <xdr:to>
      <xdr:col>53</xdr:col>
      <xdr:colOff>19050</xdr:colOff>
      <xdr:row>44</xdr:row>
      <xdr:rowOff>38100</xdr:rowOff>
    </xdr:to>
    <xdr:grpSp>
      <xdr:nvGrpSpPr>
        <xdr:cNvPr id="371" name="Group 353">
          <a:extLst>
            <a:ext uri="{FF2B5EF4-FFF2-40B4-BE49-F238E27FC236}">
              <a16:creationId xmlns:a16="http://schemas.microsoft.com/office/drawing/2014/main" id="{7BCBBBAD-A436-4811-8A83-B62433A889E5}"/>
            </a:ext>
          </a:extLst>
        </xdr:cNvPr>
        <xdr:cNvGrpSpPr>
          <a:grpSpLocks/>
        </xdr:cNvGrpSpPr>
      </xdr:nvGrpSpPr>
      <xdr:grpSpPr bwMode="auto">
        <a:xfrm>
          <a:off x="5810250" y="5324475"/>
          <a:ext cx="266700" cy="161925"/>
          <a:chOff x="2881317" y="7067562"/>
          <a:chExt cx="1652572" cy="804939"/>
        </a:xfrm>
      </xdr:grpSpPr>
      <xdr:grpSp>
        <xdr:nvGrpSpPr>
          <xdr:cNvPr id="372" name="Group 352">
            <a:extLst>
              <a:ext uri="{FF2B5EF4-FFF2-40B4-BE49-F238E27FC236}">
                <a16:creationId xmlns:a16="http://schemas.microsoft.com/office/drawing/2014/main" id="{6D99DA09-847C-4EBB-AB9C-51CA6AB12A6C}"/>
              </a:ext>
            </a:extLst>
          </xdr:cNvPr>
          <xdr:cNvGrpSpPr>
            <a:grpSpLocks/>
          </xdr:cNvGrpSpPr>
        </xdr:nvGrpSpPr>
        <xdr:grpSpPr bwMode="auto">
          <a:xfrm>
            <a:off x="2881317" y="7067562"/>
            <a:ext cx="1652572" cy="804939"/>
            <a:chOff x="2881317" y="7067562"/>
            <a:chExt cx="1652572" cy="804939"/>
          </a:xfrm>
        </xdr:grpSpPr>
        <xdr:grpSp>
          <xdr:nvGrpSpPr>
            <xdr:cNvPr id="374" name="Group 750">
              <a:extLst>
                <a:ext uri="{FF2B5EF4-FFF2-40B4-BE49-F238E27FC236}">
                  <a16:creationId xmlns:a16="http://schemas.microsoft.com/office/drawing/2014/main" id="{1C7B6552-79E6-497F-8227-419860480E28}"/>
                </a:ext>
              </a:extLst>
            </xdr:cNvPr>
            <xdr:cNvGrpSpPr>
              <a:grpSpLocks/>
            </xdr:cNvGrpSpPr>
          </xdr:nvGrpSpPr>
          <xdr:grpSpPr bwMode="auto">
            <a:xfrm rot="-5400000">
              <a:off x="3305133" y="6643746"/>
              <a:ext cx="804939" cy="1652572"/>
              <a:chOff x="4012027" y="5834267"/>
              <a:chExt cx="1388627" cy="2081016"/>
            </a:xfrm>
          </xdr:grpSpPr>
          <xdr:sp macro="" textlink="">
            <xdr:nvSpPr>
              <xdr:cNvPr id="376" name="Rectangle 375">
                <a:extLst>
                  <a:ext uri="{FF2B5EF4-FFF2-40B4-BE49-F238E27FC236}">
                    <a16:creationId xmlns:a16="http://schemas.microsoft.com/office/drawing/2014/main" id="{CC19AAD9-521A-4E06-8877-A64A4FB3B7B5}"/>
                  </a:ext>
                </a:extLst>
              </xdr:cNvPr>
              <xdr:cNvSpPr/>
            </xdr:nvSpPr>
            <xdr:spPr>
              <a:xfrm>
                <a:off x="4420447" y="5834267"/>
                <a:ext cx="571788" cy="4459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377" name="Group 740">
                <a:extLst>
                  <a:ext uri="{FF2B5EF4-FFF2-40B4-BE49-F238E27FC236}">
                    <a16:creationId xmlns:a16="http://schemas.microsoft.com/office/drawing/2014/main" id="{CADB2632-5F78-4B91-989D-A679872C75C7}"/>
                  </a:ext>
                </a:extLst>
              </xdr:cNvPr>
              <xdr:cNvGrpSpPr>
                <a:grpSpLocks/>
              </xdr:cNvGrpSpPr>
            </xdr:nvGrpSpPr>
            <xdr:grpSpPr bwMode="auto">
              <a:xfrm rot="5400000">
                <a:off x="4139603" y="6654232"/>
                <a:ext cx="1133475" cy="1388627"/>
                <a:chOff x="4365454" y="8448663"/>
                <a:chExt cx="168436" cy="170171"/>
              </a:xfrm>
            </xdr:grpSpPr>
            <xdr:grpSp>
              <xdr:nvGrpSpPr>
                <xdr:cNvPr id="378" name="Group 160">
                  <a:extLst>
                    <a:ext uri="{FF2B5EF4-FFF2-40B4-BE49-F238E27FC236}">
                      <a16:creationId xmlns:a16="http://schemas.microsoft.com/office/drawing/2014/main" id="{808F4D02-AFDB-4F4B-8EA6-19E007A71E28}"/>
                    </a:ext>
                  </a:extLst>
                </xdr:cNvPr>
                <xdr:cNvGrpSpPr>
                  <a:grpSpLocks/>
                </xdr:cNvGrpSpPr>
              </xdr:nvGrpSpPr>
              <xdr:grpSpPr bwMode="auto">
                <a:xfrm>
                  <a:off x="4365454" y="8448679"/>
                  <a:ext cx="168436" cy="170155"/>
                  <a:chOff x="967311" y="8948212"/>
                  <a:chExt cx="914400" cy="654044"/>
                </a:xfrm>
              </xdr:grpSpPr>
              <xdr:sp macro="" textlink="">
                <xdr:nvSpPr>
                  <xdr:cNvPr id="382" name="Flowchart: Collate 381">
                    <a:extLst>
                      <a:ext uri="{FF2B5EF4-FFF2-40B4-BE49-F238E27FC236}">
                        <a16:creationId xmlns:a16="http://schemas.microsoft.com/office/drawing/2014/main" id="{A87AE34D-31A4-45A2-8BBB-B168E1385313}"/>
                      </a:ext>
                    </a:extLst>
                  </xdr:cNvPr>
                  <xdr:cNvSpPr/>
                </xdr:nvSpPr>
                <xdr:spPr>
                  <a:xfrm rot="5400000">
                    <a:off x="1201176" y="8921712"/>
                    <a:ext cx="461721" cy="899356"/>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83" name="Straight Connector 382">
                    <a:extLst>
                      <a:ext uri="{FF2B5EF4-FFF2-40B4-BE49-F238E27FC236}">
                        <a16:creationId xmlns:a16="http://schemas.microsoft.com/office/drawing/2014/main" id="{0A7F7153-4B38-497A-A8B3-0AA869624F16}"/>
                      </a:ext>
                    </a:extLst>
                  </xdr:cNvPr>
                  <xdr:cNvCxnSpPr>
                    <a:stCxn id="381" idx="0"/>
                  </xdr:cNvCxnSpPr>
                </xdr:nvCxnSpPr>
                <xdr:spPr>
                  <a:xfrm rot="5400000" flipH="1" flipV="1">
                    <a:off x="1248148" y="9102054"/>
                    <a:ext cx="3078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79" name="Group 739">
                  <a:extLst>
                    <a:ext uri="{FF2B5EF4-FFF2-40B4-BE49-F238E27FC236}">
                      <a16:creationId xmlns:a16="http://schemas.microsoft.com/office/drawing/2014/main" id="{2DC5A6EC-F181-45D6-9326-DC2D2D5F4FB8}"/>
                    </a:ext>
                  </a:extLst>
                </xdr:cNvPr>
                <xdr:cNvGrpSpPr>
                  <a:grpSpLocks/>
                </xdr:cNvGrpSpPr>
              </xdr:nvGrpSpPr>
              <xdr:grpSpPr bwMode="auto">
                <a:xfrm>
                  <a:off x="4409123" y="8448663"/>
                  <a:ext cx="81099" cy="123749"/>
                  <a:chOff x="4409123" y="8448663"/>
                  <a:chExt cx="81099" cy="123749"/>
                </a:xfrm>
              </xdr:grpSpPr>
              <xdr:cxnSp macro="">
                <xdr:nvCxnSpPr>
                  <xdr:cNvPr id="380" name="Straight Connector 379">
                    <a:extLst>
                      <a:ext uri="{FF2B5EF4-FFF2-40B4-BE49-F238E27FC236}">
                        <a16:creationId xmlns:a16="http://schemas.microsoft.com/office/drawing/2014/main" id="{E888F560-9F60-4BDD-9C25-413873D68F50}"/>
                      </a:ext>
                    </a:extLst>
                  </xdr:cNvPr>
                  <xdr:cNvCxnSpPr/>
                </xdr:nvCxnSpPr>
                <xdr:spPr>
                  <a:xfrm flipV="1">
                    <a:off x="4412402" y="8448662"/>
                    <a:ext cx="773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1" name="Oval 380">
                    <a:extLst>
                      <a:ext uri="{FF2B5EF4-FFF2-40B4-BE49-F238E27FC236}">
                        <a16:creationId xmlns:a16="http://schemas.microsoft.com/office/drawing/2014/main" id="{71312F8A-C957-4C2A-8852-511B3DC7C21A}"/>
                      </a:ext>
                    </a:extLst>
                  </xdr:cNvPr>
                  <xdr:cNvSpPr/>
                </xdr:nvSpPr>
                <xdr:spPr>
                  <a:xfrm>
                    <a:off x="4434491" y="8528743"/>
                    <a:ext cx="33133" cy="4004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xnSp macro="">
          <xdr:nvCxnSpPr>
            <xdr:cNvPr id="375" name="Straight Connector 374">
              <a:extLst>
                <a:ext uri="{FF2B5EF4-FFF2-40B4-BE49-F238E27FC236}">
                  <a16:creationId xmlns:a16="http://schemas.microsoft.com/office/drawing/2014/main" id="{C34EDF8B-52C0-4AA4-82E9-5061AAD18AF6}"/>
                </a:ext>
              </a:extLst>
            </xdr:cNvPr>
            <xdr:cNvCxnSpPr/>
          </xdr:nvCxnSpPr>
          <xdr:spPr>
            <a:xfrm rot="10800000" flipV="1">
              <a:off x="3058378" y="7351658"/>
              <a:ext cx="5902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3" name="Straight Connector 372">
            <a:extLst>
              <a:ext uri="{FF2B5EF4-FFF2-40B4-BE49-F238E27FC236}">
                <a16:creationId xmlns:a16="http://schemas.microsoft.com/office/drawing/2014/main" id="{602EC0DC-9824-4562-9976-9160D252E0FF}"/>
              </a:ext>
            </a:extLst>
          </xdr:cNvPr>
          <xdr:cNvCxnSpPr/>
        </xdr:nvCxnSpPr>
        <xdr:spPr>
          <a:xfrm rot="10800000" flipV="1">
            <a:off x="3058378" y="7777802"/>
            <a:ext cx="5902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51</xdr:col>
      <xdr:colOff>28575</xdr:colOff>
      <xdr:row>8</xdr:row>
      <xdr:rowOff>36194</xdr:rowOff>
    </xdr:from>
    <xdr:to>
      <xdr:col>56</xdr:col>
      <xdr:colOff>66675</xdr:colOff>
      <xdr:row>10</xdr:row>
      <xdr:rowOff>54171</xdr:rowOff>
    </xdr:to>
    <xdr:sp macro="" textlink="">
      <xdr:nvSpPr>
        <xdr:cNvPr id="2" name="TextBox 1">
          <a:extLst>
            <a:ext uri="{FF2B5EF4-FFF2-40B4-BE49-F238E27FC236}">
              <a16:creationId xmlns:a16="http://schemas.microsoft.com/office/drawing/2014/main" id="{64B4B915-3081-4A81-B84E-C39949FF7FCA}"/>
            </a:ext>
          </a:extLst>
        </xdr:cNvPr>
        <xdr:cNvSpPr txBox="1"/>
      </xdr:nvSpPr>
      <xdr:spPr bwMode="auto">
        <a:xfrm>
          <a:off x="5857875" y="1019174"/>
          <a:ext cx="609600" cy="276225"/>
        </a:xfrm>
        <a:prstGeom prst="rect">
          <a:avLst/>
        </a:prstGeom>
        <a:solidFill>
          <a:schemeClr val="lt1"/>
        </a:solidFill>
        <a:ln w="9525" cap="sq" cmpd="sng">
          <a:noFill/>
          <a:round/>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lang="en-US" sz="800" baseline="0">
              <a:latin typeface="Trebuchet MS" panose="020B0603020202020204" pitchFamily="34" charset="0"/>
            </a:rPr>
            <a:t>Bypass</a:t>
          </a:r>
        </a:p>
      </xdr:txBody>
    </xdr:sp>
    <xdr:clientData/>
  </xdr:twoCellAnchor>
  <xdr:twoCellAnchor>
    <xdr:from>
      <xdr:col>33</xdr:col>
      <xdr:colOff>0</xdr:colOff>
      <xdr:row>18</xdr:row>
      <xdr:rowOff>0</xdr:rowOff>
    </xdr:from>
    <xdr:to>
      <xdr:col>82</xdr:col>
      <xdr:colOff>114300</xdr:colOff>
      <xdr:row>18</xdr:row>
      <xdr:rowOff>0</xdr:rowOff>
    </xdr:to>
    <xdr:sp macro="" textlink="">
      <xdr:nvSpPr>
        <xdr:cNvPr id="211976" name="Line 281">
          <a:extLst>
            <a:ext uri="{FF2B5EF4-FFF2-40B4-BE49-F238E27FC236}">
              <a16:creationId xmlns:a16="http://schemas.microsoft.com/office/drawing/2014/main" id="{6800DBB9-1EBF-4EFE-802A-3BB5F2B1239C}"/>
            </a:ext>
          </a:extLst>
        </xdr:cNvPr>
        <xdr:cNvSpPr>
          <a:spLocks noChangeShapeType="1"/>
        </xdr:cNvSpPr>
      </xdr:nvSpPr>
      <xdr:spPr bwMode="auto">
        <a:xfrm flipH="1" flipV="1">
          <a:off x="3771900" y="2228850"/>
          <a:ext cx="5715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16</xdr:row>
      <xdr:rowOff>0</xdr:rowOff>
    </xdr:from>
    <xdr:to>
      <xdr:col>82</xdr:col>
      <xdr:colOff>85725</xdr:colOff>
      <xdr:row>16</xdr:row>
      <xdr:rowOff>0</xdr:rowOff>
    </xdr:to>
    <xdr:sp macro="" textlink="">
      <xdr:nvSpPr>
        <xdr:cNvPr id="211977" name="Line 281">
          <a:extLst>
            <a:ext uri="{FF2B5EF4-FFF2-40B4-BE49-F238E27FC236}">
              <a16:creationId xmlns:a16="http://schemas.microsoft.com/office/drawing/2014/main" id="{E4A62F98-605E-48CF-A19B-2479A4B8AD1D}"/>
            </a:ext>
          </a:extLst>
        </xdr:cNvPr>
        <xdr:cNvSpPr>
          <a:spLocks noChangeShapeType="1"/>
        </xdr:cNvSpPr>
      </xdr:nvSpPr>
      <xdr:spPr bwMode="auto">
        <a:xfrm flipH="1" flipV="1">
          <a:off x="3781425" y="1981200"/>
          <a:ext cx="567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18</xdr:row>
      <xdr:rowOff>0</xdr:rowOff>
    </xdr:from>
    <xdr:to>
      <xdr:col>85</xdr:col>
      <xdr:colOff>76200</xdr:colOff>
      <xdr:row>18</xdr:row>
      <xdr:rowOff>1</xdr:rowOff>
    </xdr:to>
    <xdr:cxnSp macro="">
      <xdr:nvCxnSpPr>
        <xdr:cNvPr id="5" name="Straight Connector 4">
          <a:extLst>
            <a:ext uri="{FF2B5EF4-FFF2-40B4-BE49-F238E27FC236}">
              <a16:creationId xmlns:a16="http://schemas.microsoft.com/office/drawing/2014/main" id="{B024B57C-1749-4C1A-9F4E-58A14710739D}"/>
            </a:ext>
          </a:extLst>
        </xdr:cNvPr>
        <xdr:cNvCxnSpPr/>
      </xdr:nvCxnSpPr>
      <xdr:spPr>
        <a:xfrm>
          <a:off x="9486900" y="2228850"/>
          <a:ext cx="3048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9525</xdr:rowOff>
    </xdr:from>
    <xdr:to>
      <xdr:col>33</xdr:col>
      <xdr:colOff>0</xdr:colOff>
      <xdr:row>19</xdr:row>
      <xdr:rowOff>38100</xdr:rowOff>
    </xdr:to>
    <xdr:grpSp>
      <xdr:nvGrpSpPr>
        <xdr:cNvPr id="211979" name="Group 355">
          <a:extLst>
            <a:ext uri="{FF2B5EF4-FFF2-40B4-BE49-F238E27FC236}">
              <a16:creationId xmlns:a16="http://schemas.microsoft.com/office/drawing/2014/main" id="{B4F595AE-A0AA-488B-9BA0-FE791858B513}"/>
            </a:ext>
          </a:extLst>
        </xdr:cNvPr>
        <xdr:cNvGrpSpPr>
          <a:grpSpLocks/>
        </xdr:cNvGrpSpPr>
      </xdr:nvGrpSpPr>
      <xdr:grpSpPr bwMode="auto">
        <a:xfrm>
          <a:off x="333375" y="1371600"/>
          <a:ext cx="3438525" cy="1019175"/>
          <a:chOff x="295275" y="1371600"/>
          <a:chExt cx="3933825" cy="1019175"/>
        </a:xfrm>
      </xdr:grpSpPr>
      <xdr:sp macro="" textlink="">
        <xdr:nvSpPr>
          <xdr:cNvPr id="212171" name="Freeform 14">
            <a:extLst>
              <a:ext uri="{FF2B5EF4-FFF2-40B4-BE49-F238E27FC236}">
                <a16:creationId xmlns:a16="http://schemas.microsoft.com/office/drawing/2014/main" id="{900C9336-2C0D-4BA7-9703-16D701FE4DDB}"/>
              </a:ext>
            </a:extLst>
          </xdr:cNvPr>
          <xdr:cNvSpPr>
            <a:spLocks/>
          </xdr:cNvSpPr>
        </xdr:nvSpPr>
        <xdr:spPr bwMode="auto">
          <a:xfrm>
            <a:off x="3429000" y="181927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72" name="Freeform 15">
            <a:extLst>
              <a:ext uri="{FF2B5EF4-FFF2-40B4-BE49-F238E27FC236}">
                <a16:creationId xmlns:a16="http://schemas.microsoft.com/office/drawing/2014/main" id="{FE8904CB-8000-4E49-8F71-0C63DCFDB8A3}"/>
              </a:ext>
            </a:extLst>
          </xdr:cNvPr>
          <xdr:cNvSpPr>
            <a:spLocks/>
          </xdr:cNvSpPr>
        </xdr:nvSpPr>
        <xdr:spPr bwMode="auto">
          <a:xfrm>
            <a:off x="3457575" y="1943100"/>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73" name="Line 16">
            <a:extLst>
              <a:ext uri="{FF2B5EF4-FFF2-40B4-BE49-F238E27FC236}">
                <a16:creationId xmlns:a16="http://schemas.microsoft.com/office/drawing/2014/main" id="{C97BD2B3-8C54-4B9A-B373-8ED084FAB86E}"/>
              </a:ext>
            </a:extLst>
          </xdr:cNvPr>
          <xdr:cNvSpPr>
            <a:spLocks noChangeShapeType="1"/>
          </xdr:cNvSpPr>
        </xdr:nvSpPr>
        <xdr:spPr bwMode="auto">
          <a:xfrm>
            <a:off x="3552825" y="22288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74" name="Line 21">
            <a:extLst>
              <a:ext uri="{FF2B5EF4-FFF2-40B4-BE49-F238E27FC236}">
                <a16:creationId xmlns:a16="http://schemas.microsoft.com/office/drawing/2014/main" id="{E7213F6C-02CC-4964-9CA3-2ADEC285676A}"/>
              </a:ext>
            </a:extLst>
          </xdr:cNvPr>
          <xdr:cNvSpPr>
            <a:spLocks noChangeShapeType="1"/>
          </xdr:cNvSpPr>
        </xdr:nvSpPr>
        <xdr:spPr bwMode="auto">
          <a:xfrm>
            <a:off x="3533776" y="1981200"/>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12175" name="Group 350">
            <a:extLst>
              <a:ext uri="{FF2B5EF4-FFF2-40B4-BE49-F238E27FC236}">
                <a16:creationId xmlns:a16="http://schemas.microsoft.com/office/drawing/2014/main" id="{0887A323-C7A7-445A-BB4C-97093041E068}"/>
              </a:ext>
            </a:extLst>
          </xdr:cNvPr>
          <xdr:cNvGrpSpPr>
            <a:grpSpLocks/>
          </xdr:cNvGrpSpPr>
        </xdr:nvGrpSpPr>
        <xdr:grpSpPr bwMode="auto">
          <a:xfrm>
            <a:off x="295275" y="1371600"/>
            <a:ext cx="3136282" cy="857250"/>
            <a:chOff x="703791" y="844550"/>
            <a:chExt cx="3136282" cy="857250"/>
          </a:xfrm>
        </xdr:grpSpPr>
        <xdr:grpSp>
          <xdr:nvGrpSpPr>
            <xdr:cNvPr id="212176" name="Group 615">
              <a:extLst>
                <a:ext uri="{FF2B5EF4-FFF2-40B4-BE49-F238E27FC236}">
                  <a16:creationId xmlns:a16="http://schemas.microsoft.com/office/drawing/2014/main" id="{C5CBF84B-9163-4324-86FF-361791F95503}"/>
                </a:ext>
              </a:extLst>
            </xdr:cNvPr>
            <xdr:cNvGrpSpPr>
              <a:grpSpLocks/>
            </xdr:cNvGrpSpPr>
          </xdr:nvGrpSpPr>
          <xdr:grpSpPr bwMode="auto">
            <a:xfrm>
              <a:off x="1608667" y="844550"/>
              <a:ext cx="722542" cy="615950"/>
              <a:chOff x="1608667" y="844550"/>
              <a:chExt cx="722542" cy="615950"/>
            </a:xfrm>
          </xdr:grpSpPr>
          <xdr:sp macro="" textlink="">
            <xdr:nvSpPr>
              <xdr:cNvPr id="14" name="Oval 22">
                <a:extLst>
                  <a:ext uri="{FF2B5EF4-FFF2-40B4-BE49-F238E27FC236}">
                    <a16:creationId xmlns:a16="http://schemas.microsoft.com/office/drawing/2014/main" id="{881873ED-B81B-4057-B1C1-28B78355A416}"/>
                  </a:ext>
                </a:extLst>
              </xdr:cNvPr>
              <xdr:cNvSpPr>
                <a:spLocks noChangeArrowheads="1"/>
              </xdr:cNvSpPr>
            </xdr:nvSpPr>
            <xdr:spPr bwMode="auto">
              <a:xfrm>
                <a:off x="2087713" y="844550"/>
                <a:ext cx="239735"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D</a:t>
                </a:r>
              </a:p>
            </xdr:txBody>
          </xdr:sp>
          <xdr:sp macro="" textlink="">
            <xdr:nvSpPr>
              <xdr:cNvPr id="212179" name="Line 28">
                <a:extLst>
                  <a:ext uri="{FF2B5EF4-FFF2-40B4-BE49-F238E27FC236}">
                    <a16:creationId xmlns:a16="http://schemas.microsoft.com/office/drawing/2014/main" id="{9740A2FE-059A-4AA1-ACA8-774814412348}"/>
                  </a:ext>
                </a:extLst>
              </xdr:cNvPr>
              <xdr:cNvSpPr>
                <a:spLocks noChangeShapeType="1"/>
              </xdr:cNvSpPr>
            </xdr:nvSpPr>
            <xdr:spPr bwMode="auto">
              <a:xfrm flipH="1">
                <a:off x="1608667" y="1040342"/>
                <a:ext cx="524933" cy="42015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 name="Rectangle 12">
              <a:extLst>
                <a:ext uri="{FF2B5EF4-FFF2-40B4-BE49-F238E27FC236}">
                  <a16:creationId xmlns:a16="http://schemas.microsoft.com/office/drawing/2014/main" id="{8385B47B-CC25-4504-80A2-E6088B6CD11D}"/>
                </a:ext>
              </a:extLst>
            </xdr:cNvPr>
            <xdr:cNvSpPr/>
          </xdr:nvSpPr>
          <xdr:spPr>
            <a:xfrm>
              <a:off x="703791" y="1463675"/>
              <a:ext cx="3138342"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clientData/>
  </xdr:twoCellAnchor>
  <xdr:twoCellAnchor>
    <xdr:from>
      <xdr:col>85</xdr:col>
      <xdr:colOff>76200</xdr:colOff>
      <xdr:row>15</xdr:row>
      <xdr:rowOff>19050</xdr:rowOff>
    </xdr:from>
    <xdr:to>
      <xdr:col>86</xdr:col>
      <xdr:colOff>38100</xdr:colOff>
      <xdr:row>18</xdr:row>
      <xdr:rowOff>95250</xdr:rowOff>
    </xdr:to>
    <xdr:sp macro="" textlink="">
      <xdr:nvSpPr>
        <xdr:cNvPr id="211980" name="Freeform 275">
          <a:extLst>
            <a:ext uri="{FF2B5EF4-FFF2-40B4-BE49-F238E27FC236}">
              <a16:creationId xmlns:a16="http://schemas.microsoft.com/office/drawing/2014/main" id="{DE038582-B405-4E7D-8C9B-FABE354C5654}"/>
            </a:ext>
          </a:extLst>
        </xdr:cNvPr>
        <xdr:cNvSpPr>
          <a:spLocks/>
        </xdr:cNvSpPr>
      </xdr:nvSpPr>
      <xdr:spPr bwMode="auto">
        <a:xfrm>
          <a:off x="9791700" y="1876425"/>
          <a:ext cx="76200" cy="447675"/>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47625</xdr:colOff>
      <xdr:row>17</xdr:row>
      <xdr:rowOff>0</xdr:rowOff>
    </xdr:from>
    <xdr:to>
      <xdr:col>100</xdr:col>
      <xdr:colOff>104775</xdr:colOff>
      <xdr:row>17</xdr:row>
      <xdr:rowOff>0</xdr:rowOff>
    </xdr:to>
    <xdr:sp macro="" textlink="">
      <xdr:nvSpPr>
        <xdr:cNvPr id="211981" name="Line 278">
          <a:extLst>
            <a:ext uri="{FF2B5EF4-FFF2-40B4-BE49-F238E27FC236}">
              <a16:creationId xmlns:a16="http://schemas.microsoft.com/office/drawing/2014/main" id="{71574777-19EA-4B54-8E94-E445D0A3A217}"/>
            </a:ext>
          </a:extLst>
        </xdr:cNvPr>
        <xdr:cNvSpPr>
          <a:spLocks noChangeShapeType="1"/>
        </xdr:cNvSpPr>
      </xdr:nvSpPr>
      <xdr:spPr bwMode="auto">
        <a:xfrm>
          <a:off x="9991725" y="2105025"/>
          <a:ext cx="1543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83</xdr:col>
      <xdr:colOff>0</xdr:colOff>
      <xdr:row>16</xdr:row>
      <xdr:rowOff>0</xdr:rowOff>
    </xdr:from>
    <xdr:to>
      <xdr:col>86</xdr:col>
      <xdr:colOff>40065</xdr:colOff>
      <xdr:row>16</xdr:row>
      <xdr:rowOff>1</xdr:rowOff>
    </xdr:to>
    <xdr:cxnSp macro="">
      <xdr:nvCxnSpPr>
        <xdr:cNvPr id="18" name="Straight Connector 17">
          <a:extLst>
            <a:ext uri="{FF2B5EF4-FFF2-40B4-BE49-F238E27FC236}">
              <a16:creationId xmlns:a16="http://schemas.microsoft.com/office/drawing/2014/main" id="{5C60AAE5-0448-4AA6-AB96-399645E35EE3}"/>
            </a:ext>
          </a:extLst>
        </xdr:cNvPr>
        <xdr:cNvCxnSpPr/>
      </xdr:nvCxnSpPr>
      <xdr:spPr>
        <a:xfrm>
          <a:off x="9486900" y="1981200"/>
          <a:ext cx="39052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17</xdr:row>
      <xdr:rowOff>0</xdr:rowOff>
    </xdr:from>
    <xdr:to>
      <xdr:col>12</xdr:col>
      <xdr:colOff>28575</xdr:colOff>
      <xdr:row>55</xdr:row>
      <xdr:rowOff>66675</xdr:rowOff>
    </xdr:to>
    <xdr:grpSp>
      <xdr:nvGrpSpPr>
        <xdr:cNvPr id="211983" name="Group 329">
          <a:extLst>
            <a:ext uri="{FF2B5EF4-FFF2-40B4-BE49-F238E27FC236}">
              <a16:creationId xmlns:a16="http://schemas.microsoft.com/office/drawing/2014/main" id="{F5E59AA2-D176-4B53-95EB-CB668A071614}"/>
            </a:ext>
          </a:extLst>
        </xdr:cNvPr>
        <xdr:cNvGrpSpPr>
          <a:grpSpLocks/>
        </xdr:cNvGrpSpPr>
      </xdr:nvGrpSpPr>
      <xdr:grpSpPr bwMode="auto">
        <a:xfrm>
          <a:off x="285750" y="2105025"/>
          <a:ext cx="1114425" cy="4800600"/>
          <a:chOff x="1857375" y="26660475"/>
          <a:chExt cx="1114425" cy="4772025"/>
        </a:xfrm>
      </xdr:grpSpPr>
      <xdr:sp macro="" textlink="">
        <xdr:nvSpPr>
          <xdr:cNvPr id="20" name="Oval 18">
            <a:extLst>
              <a:ext uri="{FF2B5EF4-FFF2-40B4-BE49-F238E27FC236}">
                <a16:creationId xmlns:a16="http://schemas.microsoft.com/office/drawing/2014/main" id="{F4396AD1-0AD8-4E83-B857-8D7F63D82072}"/>
              </a:ext>
            </a:extLst>
          </xdr:cNvPr>
          <xdr:cNvSpPr>
            <a:spLocks noChangeArrowheads="1"/>
          </xdr:cNvSpPr>
        </xdr:nvSpPr>
        <xdr:spPr bwMode="auto">
          <a:xfrm>
            <a:off x="1857375" y="31110578"/>
            <a:ext cx="228600" cy="24617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A</a:t>
            </a:r>
          </a:p>
        </xdr:txBody>
      </xdr:sp>
      <xdr:grpSp>
        <xdr:nvGrpSpPr>
          <xdr:cNvPr id="212156" name="Group 357">
            <a:extLst>
              <a:ext uri="{FF2B5EF4-FFF2-40B4-BE49-F238E27FC236}">
                <a16:creationId xmlns:a16="http://schemas.microsoft.com/office/drawing/2014/main" id="{A1DD12EF-EC50-4F00-B087-5BC275394D0A}"/>
              </a:ext>
            </a:extLst>
          </xdr:cNvPr>
          <xdr:cNvGrpSpPr>
            <a:grpSpLocks/>
          </xdr:cNvGrpSpPr>
        </xdr:nvGrpSpPr>
        <xdr:grpSpPr bwMode="auto">
          <a:xfrm>
            <a:off x="2076449" y="26660466"/>
            <a:ext cx="895351" cy="4772008"/>
            <a:chOff x="2076449" y="26660466"/>
            <a:chExt cx="895351" cy="4772008"/>
          </a:xfrm>
        </xdr:grpSpPr>
        <xdr:grpSp>
          <xdr:nvGrpSpPr>
            <xdr:cNvPr id="212157" name="Group 106">
              <a:extLst>
                <a:ext uri="{FF2B5EF4-FFF2-40B4-BE49-F238E27FC236}">
                  <a16:creationId xmlns:a16="http://schemas.microsoft.com/office/drawing/2014/main" id="{CCA8105F-6FBA-441D-B461-199E4ECEEAA9}"/>
                </a:ext>
              </a:extLst>
            </xdr:cNvPr>
            <xdr:cNvGrpSpPr>
              <a:grpSpLocks/>
            </xdr:cNvGrpSpPr>
          </xdr:nvGrpSpPr>
          <xdr:grpSpPr bwMode="auto">
            <a:xfrm>
              <a:off x="2286000" y="26660466"/>
              <a:ext cx="276225" cy="4772008"/>
              <a:chOff x="2337025" y="1966228"/>
              <a:chExt cx="269421" cy="4692485"/>
            </a:xfrm>
          </xdr:grpSpPr>
          <xdr:grpSp>
            <xdr:nvGrpSpPr>
              <xdr:cNvPr id="212161" name="Group 208">
                <a:extLst>
                  <a:ext uri="{FF2B5EF4-FFF2-40B4-BE49-F238E27FC236}">
                    <a16:creationId xmlns:a16="http://schemas.microsoft.com/office/drawing/2014/main" id="{99282650-BE4D-4994-98AE-945BF824BD67}"/>
                  </a:ext>
                </a:extLst>
              </xdr:cNvPr>
              <xdr:cNvGrpSpPr>
                <a:grpSpLocks/>
              </xdr:cNvGrpSpPr>
            </xdr:nvGrpSpPr>
            <xdr:grpSpPr bwMode="auto">
              <a:xfrm>
                <a:off x="2337025" y="1966228"/>
                <a:ext cx="269421" cy="4692485"/>
                <a:chOff x="847727" y="1618965"/>
                <a:chExt cx="269422" cy="4774142"/>
              </a:xfrm>
            </xdr:grpSpPr>
            <xdr:sp macro="" textlink="">
              <xdr:nvSpPr>
                <xdr:cNvPr id="212163" name="Freeform 78">
                  <a:extLst>
                    <a:ext uri="{FF2B5EF4-FFF2-40B4-BE49-F238E27FC236}">
                      <a16:creationId xmlns:a16="http://schemas.microsoft.com/office/drawing/2014/main" id="{2406E9BC-0B00-43E5-9EF9-1128C42F6F0B}"/>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64" name="Arc 84">
                  <a:extLst>
                    <a:ext uri="{FF2B5EF4-FFF2-40B4-BE49-F238E27FC236}">
                      <a16:creationId xmlns:a16="http://schemas.microsoft.com/office/drawing/2014/main" id="{6EAB029C-AE1B-4110-9EC0-06B87A9C86CF}"/>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65" name="Arc 86">
                  <a:extLst>
                    <a:ext uri="{FF2B5EF4-FFF2-40B4-BE49-F238E27FC236}">
                      <a16:creationId xmlns:a16="http://schemas.microsoft.com/office/drawing/2014/main" id="{4D1B1479-0490-4C8A-9FF9-01E8FB578142}"/>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66" name="Line 75">
                  <a:extLst>
                    <a:ext uri="{FF2B5EF4-FFF2-40B4-BE49-F238E27FC236}">
                      <a16:creationId xmlns:a16="http://schemas.microsoft.com/office/drawing/2014/main" id="{340E1392-1623-407F-8812-50D4C61EE48A}"/>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67" name="Line 76">
                  <a:extLst>
                    <a:ext uri="{FF2B5EF4-FFF2-40B4-BE49-F238E27FC236}">
                      <a16:creationId xmlns:a16="http://schemas.microsoft.com/office/drawing/2014/main" id="{54DE3DDC-5DD2-49BF-AC00-620B57523BD4}"/>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68" name="Arc 85">
                  <a:extLst>
                    <a:ext uri="{FF2B5EF4-FFF2-40B4-BE49-F238E27FC236}">
                      <a16:creationId xmlns:a16="http://schemas.microsoft.com/office/drawing/2014/main" id="{F9752150-79E4-4E3B-A706-50B5A90EA20D}"/>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69" name="Arc 87">
                  <a:extLst>
                    <a:ext uri="{FF2B5EF4-FFF2-40B4-BE49-F238E27FC236}">
                      <a16:creationId xmlns:a16="http://schemas.microsoft.com/office/drawing/2014/main" id="{C064459E-6A61-4819-AD1E-AC53608DC07A}"/>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70" name="Line 88">
                  <a:extLst>
                    <a:ext uri="{FF2B5EF4-FFF2-40B4-BE49-F238E27FC236}">
                      <a16:creationId xmlns:a16="http://schemas.microsoft.com/office/drawing/2014/main" id="{1E9E78DE-B797-477D-B617-811F15AE289E}"/>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7" name="Rectangle 26">
                <a:extLst>
                  <a:ext uri="{FF2B5EF4-FFF2-40B4-BE49-F238E27FC236}">
                    <a16:creationId xmlns:a16="http://schemas.microsoft.com/office/drawing/2014/main" id="{9F5F264B-B60A-4878-99B3-F3A56306247C}"/>
                  </a:ext>
                </a:extLst>
              </xdr:cNvPr>
              <xdr:cNvSpPr/>
            </xdr:nvSpPr>
            <xdr:spPr>
              <a:xfrm>
                <a:off x="2420638" y="2087274"/>
                <a:ext cx="102194" cy="93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sp macro="" textlink="">
          <xdr:nvSpPr>
            <xdr:cNvPr id="23" name="Oval 18">
              <a:extLst>
                <a:ext uri="{FF2B5EF4-FFF2-40B4-BE49-F238E27FC236}">
                  <a16:creationId xmlns:a16="http://schemas.microsoft.com/office/drawing/2014/main" id="{AE1F1E81-B66E-4386-A2CA-87689C33CB98}"/>
                </a:ext>
              </a:extLst>
            </xdr:cNvPr>
            <xdr:cNvSpPr>
              <a:spLocks noChangeArrowheads="1"/>
            </xdr:cNvSpPr>
          </xdr:nvSpPr>
          <xdr:spPr bwMode="auto">
            <a:xfrm>
              <a:off x="2743200" y="26963461"/>
              <a:ext cx="228600" cy="246176"/>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a:t>
              </a:r>
            </a:p>
          </xdr:txBody>
        </xdr:sp>
        <xdr:sp macro="" textlink="">
          <xdr:nvSpPr>
            <xdr:cNvPr id="212159" name="Line 27">
              <a:extLst>
                <a:ext uri="{FF2B5EF4-FFF2-40B4-BE49-F238E27FC236}">
                  <a16:creationId xmlns:a16="http://schemas.microsoft.com/office/drawing/2014/main" id="{0ABCF3F2-95F4-43DB-B543-118B6C30999B}"/>
                </a:ext>
              </a:extLst>
            </xdr:cNvPr>
            <xdr:cNvSpPr>
              <a:spLocks noChangeShapeType="1"/>
            </xdr:cNvSpPr>
          </xdr:nvSpPr>
          <xdr:spPr bwMode="auto">
            <a:xfrm flipH="1" flipV="1">
              <a:off x="2486025" y="26784300"/>
              <a:ext cx="270933" cy="2434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60" name="Line 27">
              <a:extLst>
                <a:ext uri="{FF2B5EF4-FFF2-40B4-BE49-F238E27FC236}">
                  <a16:creationId xmlns:a16="http://schemas.microsoft.com/office/drawing/2014/main" id="{398578E9-5F42-467C-95E6-800BCAF01392}"/>
                </a:ext>
              </a:extLst>
            </xdr:cNvPr>
            <xdr:cNvSpPr>
              <a:spLocks noChangeShapeType="1"/>
            </xdr:cNvSpPr>
          </xdr:nvSpPr>
          <xdr:spPr bwMode="auto">
            <a:xfrm flipH="1">
              <a:off x="2076449" y="30937200"/>
              <a:ext cx="285749"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13</xdr:col>
      <xdr:colOff>38100</xdr:colOff>
      <xdr:row>16</xdr:row>
      <xdr:rowOff>114300</xdr:rowOff>
    </xdr:from>
    <xdr:to>
      <xdr:col>15</xdr:col>
      <xdr:colOff>85725</xdr:colOff>
      <xdr:row>55</xdr:row>
      <xdr:rowOff>57150</xdr:rowOff>
    </xdr:to>
    <xdr:grpSp>
      <xdr:nvGrpSpPr>
        <xdr:cNvPr id="211984" name="Group 106">
          <a:extLst>
            <a:ext uri="{FF2B5EF4-FFF2-40B4-BE49-F238E27FC236}">
              <a16:creationId xmlns:a16="http://schemas.microsoft.com/office/drawing/2014/main" id="{95185E31-696C-4D3D-9768-78B228DD5CA8}"/>
            </a:ext>
          </a:extLst>
        </xdr:cNvPr>
        <xdr:cNvGrpSpPr>
          <a:grpSpLocks/>
        </xdr:cNvGrpSpPr>
      </xdr:nvGrpSpPr>
      <xdr:grpSpPr bwMode="auto">
        <a:xfrm>
          <a:off x="1524000" y="2095500"/>
          <a:ext cx="276225" cy="4800600"/>
          <a:chOff x="2337025" y="1966233"/>
          <a:chExt cx="269421" cy="4692500"/>
        </a:xfrm>
      </xdr:grpSpPr>
      <xdr:grpSp>
        <xdr:nvGrpSpPr>
          <xdr:cNvPr id="212145" name="Group 208">
            <a:extLst>
              <a:ext uri="{FF2B5EF4-FFF2-40B4-BE49-F238E27FC236}">
                <a16:creationId xmlns:a16="http://schemas.microsoft.com/office/drawing/2014/main" id="{670CB6A0-AE00-4E8C-B662-27B4E89CD868}"/>
              </a:ext>
            </a:extLst>
          </xdr:cNvPr>
          <xdr:cNvGrpSpPr>
            <a:grpSpLocks/>
          </xdr:cNvGrpSpPr>
        </xdr:nvGrpSpPr>
        <xdr:grpSpPr bwMode="auto">
          <a:xfrm>
            <a:off x="2337025" y="1966228"/>
            <a:ext cx="269421" cy="4692485"/>
            <a:chOff x="847727" y="1618965"/>
            <a:chExt cx="269422" cy="4774142"/>
          </a:xfrm>
        </xdr:grpSpPr>
        <xdr:sp macro="" textlink="">
          <xdr:nvSpPr>
            <xdr:cNvPr id="212147" name="Freeform 78">
              <a:extLst>
                <a:ext uri="{FF2B5EF4-FFF2-40B4-BE49-F238E27FC236}">
                  <a16:creationId xmlns:a16="http://schemas.microsoft.com/office/drawing/2014/main" id="{8C43B65D-42CC-4DDF-BC53-4533CF05C386}"/>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48" name="Arc 84">
              <a:extLst>
                <a:ext uri="{FF2B5EF4-FFF2-40B4-BE49-F238E27FC236}">
                  <a16:creationId xmlns:a16="http://schemas.microsoft.com/office/drawing/2014/main" id="{A3B99D48-2DF1-4CD8-8A8A-2839C06D7A94}"/>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49" name="Arc 86">
              <a:extLst>
                <a:ext uri="{FF2B5EF4-FFF2-40B4-BE49-F238E27FC236}">
                  <a16:creationId xmlns:a16="http://schemas.microsoft.com/office/drawing/2014/main" id="{C4736E67-9F23-497E-AC5E-432789EE24F4}"/>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50" name="Line 75">
              <a:extLst>
                <a:ext uri="{FF2B5EF4-FFF2-40B4-BE49-F238E27FC236}">
                  <a16:creationId xmlns:a16="http://schemas.microsoft.com/office/drawing/2014/main" id="{2742F909-95D4-469B-B851-4DFC3DE53D33}"/>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51" name="Line 76">
              <a:extLst>
                <a:ext uri="{FF2B5EF4-FFF2-40B4-BE49-F238E27FC236}">
                  <a16:creationId xmlns:a16="http://schemas.microsoft.com/office/drawing/2014/main" id="{41AFE262-8D05-448C-8593-CA50278224AB}"/>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52" name="Arc 85">
              <a:extLst>
                <a:ext uri="{FF2B5EF4-FFF2-40B4-BE49-F238E27FC236}">
                  <a16:creationId xmlns:a16="http://schemas.microsoft.com/office/drawing/2014/main" id="{12AFB9D3-3B5C-4C64-9911-3AC82C6A39A0}"/>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53" name="Arc 87">
              <a:extLst>
                <a:ext uri="{FF2B5EF4-FFF2-40B4-BE49-F238E27FC236}">
                  <a16:creationId xmlns:a16="http://schemas.microsoft.com/office/drawing/2014/main" id="{9D6E03DD-371F-4A49-8120-50CB39D95BFA}"/>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54" name="Line 88">
              <a:extLst>
                <a:ext uri="{FF2B5EF4-FFF2-40B4-BE49-F238E27FC236}">
                  <a16:creationId xmlns:a16="http://schemas.microsoft.com/office/drawing/2014/main" id="{5CFBA5BB-2FCE-4495-AD57-65D8D516CF85}"/>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8" name="Rectangle 37">
            <a:extLst>
              <a:ext uri="{FF2B5EF4-FFF2-40B4-BE49-F238E27FC236}">
                <a16:creationId xmlns:a16="http://schemas.microsoft.com/office/drawing/2014/main" id="{DBF90601-DE16-46A5-9F62-5D7C11BFE1C8}"/>
              </a:ext>
            </a:extLst>
          </xdr:cNvPr>
          <xdr:cNvSpPr/>
        </xdr:nvSpPr>
        <xdr:spPr>
          <a:xfrm>
            <a:off x="2420638" y="2087270"/>
            <a:ext cx="102194" cy="93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20</xdr:col>
      <xdr:colOff>28575</xdr:colOff>
      <xdr:row>17</xdr:row>
      <xdr:rowOff>0</xdr:rowOff>
    </xdr:from>
    <xdr:to>
      <xdr:col>22</xdr:col>
      <xdr:colOff>76200</xdr:colOff>
      <xdr:row>55</xdr:row>
      <xdr:rowOff>66675</xdr:rowOff>
    </xdr:to>
    <xdr:grpSp>
      <xdr:nvGrpSpPr>
        <xdr:cNvPr id="211985" name="Group 106">
          <a:extLst>
            <a:ext uri="{FF2B5EF4-FFF2-40B4-BE49-F238E27FC236}">
              <a16:creationId xmlns:a16="http://schemas.microsoft.com/office/drawing/2014/main" id="{1ABEC04B-92AD-4678-B35E-3730E54E2973}"/>
            </a:ext>
          </a:extLst>
        </xdr:cNvPr>
        <xdr:cNvGrpSpPr>
          <a:grpSpLocks/>
        </xdr:cNvGrpSpPr>
      </xdr:nvGrpSpPr>
      <xdr:grpSpPr bwMode="auto">
        <a:xfrm>
          <a:off x="2314575" y="2105025"/>
          <a:ext cx="276225" cy="4800600"/>
          <a:chOff x="2337025" y="1966233"/>
          <a:chExt cx="269421" cy="4692500"/>
        </a:xfrm>
      </xdr:grpSpPr>
      <xdr:grpSp>
        <xdr:nvGrpSpPr>
          <xdr:cNvPr id="212135" name="Group 208">
            <a:extLst>
              <a:ext uri="{FF2B5EF4-FFF2-40B4-BE49-F238E27FC236}">
                <a16:creationId xmlns:a16="http://schemas.microsoft.com/office/drawing/2014/main" id="{28705948-110C-4B01-94BE-8AD5ED0D14E9}"/>
              </a:ext>
            </a:extLst>
          </xdr:cNvPr>
          <xdr:cNvGrpSpPr>
            <a:grpSpLocks/>
          </xdr:cNvGrpSpPr>
        </xdr:nvGrpSpPr>
        <xdr:grpSpPr bwMode="auto">
          <a:xfrm>
            <a:off x="2337025" y="1966228"/>
            <a:ext cx="269421" cy="4692485"/>
            <a:chOff x="847727" y="1618965"/>
            <a:chExt cx="269422" cy="4774142"/>
          </a:xfrm>
        </xdr:grpSpPr>
        <xdr:sp macro="" textlink="">
          <xdr:nvSpPr>
            <xdr:cNvPr id="212137" name="Freeform 78">
              <a:extLst>
                <a:ext uri="{FF2B5EF4-FFF2-40B4-BE49-F238E27FC236}">
                  <a16:creationId xmlns:a16="http://schemas.microsoft.com/office/drawing/2014/main" id="{D012AEC6-A195-40CE-8141-396C0F93E725}"/>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38" name="Arc 84">
              <a:extLst>
                <a:ext uri="{FF2B5EF4-FFF2-40B4-BE49-F238E27FC236}">
                  <a16:creationId xmlns:a16="http://schemas.microsoft.com/office/drawing/2014/main" id="{5611CC84-69C1-4F13-A61B-88FF34D48B0B}"/>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39" name="Arc 86">
              <a:extLst>
                <a:ext uri="{FF2B5EF4-FFF2-40B4-BE49-F238E27FC236}">
                  <a16:creationId xmlns:a16="http://schemas.microsoft.com/office/drawing/2014/main" id="{3E5E7964-DAC1-400D-B258-24540AD09CD6}"/>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40" name="Line 75">
              <a:extLst>
                <a:ext uri="{FF2B5EF4-FFF2-40B4-BE49-F238E27FC236}">
                  <a16:creationId xmlns:a16="http://schemas.microsoft.com/office/drawing/2014/main" id="{8991522B-C04F-4F15-9E67-B3B6AD8D5F2A}"/>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41" name="Line 76">
              <a:extLst>
                <a:ext uri="{FF2B5EF4-FFF2-40B4-BE49-F238E27FC236}">
                  <a16:creationId xmlns:a16="http://schemas.microsoft.com/office/drawing/2014/main" id="{E37F1349-D408-4875-8C8F-C721A6245B8E}"/>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42" name="Arc 85">
              <a:extLst>
                <a:ext uri="{FF2B5EF4-FFF2-40B4-BE49-F238E27FC236}">
                  <a16:creationId xmlns:a16="http://schemas.microsoft.com/office/drawing/2014/main" id="{7A2763D0-4C4D-44B7-829F-A171C014746F}"/>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43" name="Arc 87">
              <a:extLst>
                <a:ext uri="{FF2B5EF4-FFF2-40B4-BE49-F238E27FC236}">
                  <a16:creationId xmlns:a16="http://schemas.microsoft.com/office/drawing/2014/main" id="{185FEC63-27D9-4798-89E0-FA5C5DCA242F}"/>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44" name="Line 88">
              <a:extLst>
                <a:ext uri="{FF2B5EF4-FFF2-40B4-BE49-F238E27FC236}">
                  <a16:creationId xmlns:a16="http://schemas.microsoft.com/office/drawing/2014/main" id="{3785AAB9-B957-4486-A470-2EF5DBE0EDBA}"/>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9" name="Rectangle 48">
            <a:extLst>
              <a:ext uri="{FF2B5EF4-FFF2-40B4-BE49-F238E27FC236}">
                <a16:creationId xmlns:a16="http://schemas.microsoft.com/office/drawing/2014/main" id="{53718E9F-7CB0-467F-9086-F29F4F1DE5FF}"/>
              </a:ext>
            </a:extLst>
          </xdr:cNvPr>
          <xdr:cNvSpPr/>
        </xdr:nvSpPr>
        <xdr:spPr>
          <a:xfrm>
            <a:off x="2420638" y="2087270"/>
            <a:ext cx="102194" cy="93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29</xdr:col>
      <xdr:colOff>38100</xdr:colOff>
      <xdr:row>17</xdr:row>
      <xdr:rowOff>0</xdr:rowOff>
    </xdr:from>
    <xdr:to>
      <xdr:col>31</xdr:col>
      <xdr:colOff>85725</xdr:colOff>
      <xdr:row>55</xdr:row>
      <xdr:rowOff>66675</xdr:rowOff>
    </xdr:to>
    <xdr:grpSp>
      <xdr:nvGrpSpPr>
        <xdr:cNvPr id="211986" name="Group 106">
          <a:extLst>
            <a:ext uri="{FF2B5EF4-FFF2-40B4-BE49-F238E27FC236}">
              <a16:creationId xmlns:a16="http://schemas.microsoft.com/office/drawing/2014/main" id="{8442B626-6B82-41EC-B35B-F3C522526D9F}"/>
            </a:ext>
          </a:extLst>
        </xdr:cNvPr>
        <xdr:cNvGrpSpPr>
          <a:grpSpLocks/>
        </xdr:cNvGrpSpPr>
      </xdr:nvGrpSpPr>
      <xdr:grpSpPr bwMode="auto">
        <a:xfrm>
          <a:off x="3352800" y="2105025"/>
          <a:ext cx="276225" cy="4800600"/>
          <a:chOff x="2337025" y="1966228"/>
          <a:chExt cx="269421" cy="4692485"/>
        </a:xfrm>
      </xdr:grpSpPr>
      <xdr:grpSp>
        <xdr:nvGrpSpPr>
          <xdr:cNvPr id="212125" name="Group 208">
            <a:extLst>
              <a:ext uri="{FF2B5EF4-FFF2-40B4-BE49-F238E27FC236}">
                <a16:creationId xmlns:a16="http://schemas.microsoft.com/office/drawing/2014/main" id="{079892DE-776F-4B4E-8979-C85D99F59C0E}"/>
              </a:ext>
            </a:extLst>
          </xdr:cNvPr>
          <xdr:cNvGrpSpPr>
            <a:grpSpLocks/>
          </xdr:cNvGrpSpPr>
        </xdr:nvGrpSpPr>
        <xdr:grpSpPr bwMode="auto">
          <a:xfrm>
            <a:off x="2337025" y="1966228"/>
            <a:ext cx="269421" cy="4692485"/>
            <a:chOff x="847727" y="1618965"/>
            <a:chExt cx="269422" cy="4774142"/>
          </a:xfrm>
        </xdr:grpSpPr>
        <xdr:sp macro="" textlink="">
          <xdr:nvSpPr>
            <xdr:cNvPr id="212127" name="Freeform 78">
              <a:extLst>
                <a:ext uri="{FF2B5EF4-FFF2-40B4-BE49-F238E27FC236}">
                  <a16:creationId xmlns:a16="http://schemas.microsoft.com/office/drawing/2014/main" id="{91826BC4-B3D4-4C7B-8862-0B4C61DFA963}"/>
                </a:ext>
              </a:extLst>
            </xdr:cNvPr>
            <xdr:cNvSpPr>
              <a:spLocks/>
            </xdr:cNvSpPr>
          </xdr:nvSpPr>
          <xdr:spPr bwMode="auto">
            <a:xfrm>
              <a:off x="847727" y="6354344"/>
              <a:ext cx="269422" cy="38763"/>
            </a:xfrm>
            <a:custGeom>
              <a:avLst/>
              <a:gdLst>
                <a:gd name="T0" fmla="*/ 0 w 37"/>
                <a:gd name="T1" fmla="*/ 0 h 5"/>
                <a:gd name="T2" fmla="*/ 2147483646 w 37"/>
                <a:gd name="T3" fmla="*/ 0 h 5"/>
                <a:gd name="T4" fmla="*/ 2147483646 w 37"/>
                <a:gd name="T5" fmla="*/ 2147483646 h 5"/>
                <a:gd name="T6" fmla="*/ 2147483646 w 37"/>
                <a:gd name="T7" fmla="*/ 2147483646 h 5"/>
                <a:gd name="T8" fmla="*/ 0 60000 65536"/>
                <a:gd name="T9" fmla="*/ 0 60000 65536"/>
                <a:gd name="T10" fmla="*/ 0 60000 65536"/>
                <a:gd name="T11" fmla="*/ 0 60000 65536"/>
                <a:gd name="T12" fmla="*/ 0 w 37"/>
                <a:gd name="T13" fmla="*/ 0 h 5"/>
                <a:gd name="T14" fmla="*/ 37 w 37"/>
                <a:gd name="T15" fmla="*/ 5 h 5"/>
              </a:gdLst>
              <a:ahLst/>
              <a:cxnLst>
                <a:cxn ang="T8">
                  <a:pos x="T0" y="T1"/>
                </a:cxn>
                <a:cxn ang="T9">
                  <a:pos x="T2" y="T3"/>
                </a:cxn>
                <a:cxn ang="T10">
                  <a:pos x="T4" y="T5"/>
                </a:cxn>
                <a:cxn ang="T11">
                  <a:pos x="T6" y="T7"/>
                </a:cxn>
              </a:cxnLst>
              <a:rect l="T12" t="T13" r="T14" b="T15"/>
              <a:pathLst>
                <a:path w="37" h="5">
                  <a:moveTo>
                    <a:pt x="0" y="0"/>
                  </a:moveTo>
                  <a:lnTo>
                    <a:pt x="22" y="0"/>
                  </a:lnTo>
                  <a:lnTo>
                    <a:pt x="13" y="5"/>
                  </a:lnTo>
                  <a:lnTo>
                    <a:pt x="37" y="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28" name="Arc 84">
              <a:extLst>
                <a:ext uri="{FF2B5EF4-FFF2-40B4-BE49-F238E27FC236}">
                  <a16:creationId xmlns:a16="http://schemas.microsoft.com/office/drawing/2014/main" id="{BE6F911B-B8F6-42B0-8F83-ABC4FEB1B159}"/>
                </a:ext>
              </a:extLst>
            </xdr:cNvPr>
            <xdr:cNvSpPr>
              <a:spLocks/>
            </xdr:cNvSpPr>
          </xdr:nvSpPr>
          <xdr:spPr bwMode="auto">
            <a:xfrm rot="10800000" flipH="1" flipV="1">
              <a:off x="986520" y="1685493"/>
              <a:ext cx="54429" cy="5537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29" name="Arc 86">
              <a:extLst>
                <a:ext uri="{FF2B5EF4-FFF2-40B4-BE49-F238E27FC236}">
                  <a16:creationId xmlns:a16="http://schemas.microsoft.com/office/drawing/2014/main" id="{79CA0099-A0C7-4476-BA09-CD395A347F73}"/>
                </a:ext>
              </a:extLst>
            </xdr:cNvPr>
            <xdr:cNvSpPr>
              <a:spLocks/>
            </xdr:cNvSpPr>
          </xdr:nvSpPr>
          <xdr:spPr bwMode="auto">
            <a:xfrm rot="5400000" flipH="1" flipV="1">
              <a:off x="867072" y="1628965"/>
              <a:ext cx="124595" cy="10613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30" name="Line 75">
              <a:extLst>
                <a:ext uri="{FF2B5EF4-FFF2-40B4-BE49-F238E27FC236}">
                  <a16:creationId xmlns:a16="http://schemas.microsoft.com/office/drawing/2014/main" id="{60698B5D-8B84-4653-9585-79934A8914D2}"/>
                </a:ext>
              </a:extLst>
            </xdr:cNvPr>
            <xdr:cNvSpPr>
              <a:spLocks noChangeShapeType="1"/>
            </xdr:cNvSpPr>
          </xdr:nvSpPr>
          <xdr:spPr bwMode="auto">
            <a:xfrm flipH="1" flipV="1">
              <a:off x="925287" y="1736024"/>
              <a:ext cx="0" cy="46183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31" name="Line 76">
              <a:extLst>
                <a:ext uri="{FF2B5EF4-FFF2-40B4-BE49-F238E27FC236}">
                  <a16:creationId xmlns:a16="http://schemas.microsoft.com/office/drawing/2014/main" id="{C07E5D5F-DFA5-47E5-A982-B54357458AF2}"/>
                </a:ext>
              </a:extLst>
            </xdr:cNvPr>
            <xdr:cNvSpPr>
              <a:spLocks noChangeShapeType="1"/>
            </xdr:cNvSpPr>
          </xdr:nvSpPr>
          <xdr:spPr bwMode="auto">
            <a:xfrm flipV="1">
              <a:off x="1040948" y="1736023"/>
              <a:ext cx="0" cy="4647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32" name="Arc 85">
              <a:extLst>
                <a:ext uri="{FF2B5EF4-FFF2-40B4-BE49-F238E27FC236}">
                  <a16:creationId xmlns:a16="http://schemas.microsoft.com/office/drawing/2014/main" id="{76C1D5D5-3D76-4B8A-8341-9400B84AC79E}"/>
                </a:ext>
              </a:extLst>
            </xdr:cNvPr>
            <xdr:cNvSpPr>
              <a:spLocks/>
            </xdr:cNvSpPr>
          </xdr:nvSpPr>
          <xdr:spPr bwMode="auto">
            <a:xfrm rot="5400000" flipH="1" flipV="1">
              <a:off x="926767" y="1684019"/>
              <a:ext cx="58281" cy="6123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33" name="Arc 87">
              <a:extLst>
                <a:ext uri="{FF2B5EF4-FFF2-40B4-BE49-F238E27FC236}">
                  <a16:creationId xmlns:a16="http://schemas.microsoft.com/office/drawing/2014/main" id="{0254F9E6-6BE9-46A9-BC7E-A0356F8F0664}"/>
                </a:ext>
              </a:extLst>
            </xdr:cNvPr>
            <xdr:cNvSpPr>
              <a:spLocks/>
            </xdr:cNvSpPr>
          </xdr:nvSpPr>
          <xdr:spPr bwMode="auto">
            <a:xfrm rot="10800000" flipH="1" flipV="1">
              <a:off x="981380" y="1618965"/>
              <a:ext cx="115660" cy="12536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34" name="Line 88">
              <a:extLst>
                <a:ext uri="{FF2B5EF4-FFF2-40B4-BE49-F238E27FC236}">
                  <a16:creationId xmlns:a16="http://schemas.microsoft.com/office/drawing/2014/main" id="{41DAF88E-0AD4-48FA-ADAB-1BDF85A61A7B}"/>
                </a:ext>
              </a:extLst>
            </xdr:cNvPr>
            <xdr:cNvSpPr>
              <a:spLocks noChangeShapeType="1"/>
            </xdr:cNvSpPr>
          </xdr:nvSpPr>
          <xdr:spPr bwMode="auto">
            <a:xfrm flipV="1">
              <a:off x="924152" y="1769046"/>
              <a:ext cx="118836"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0" name="Rectangle 59">
            <a:extLst>
              <a:ext uri="{FF2B5EF4-FFF2-40B4-BE49-F238E27FC236}">
                <a16:creationId xmlns:a16="http://schemas.microsoft.com/office/drawing/2014/main" id="{FD4B806F-0419-423B-B0CD-0515A828E225}"/>
              </a:ext>
            </a:extLst>
          </xdr:cNvPr>
          <xdr:cNvSpPr/>
        </xdr:nvSpPr>
        <xdr:spPr>
          <a:xfrm>
            <a:off x="2420638" y="2087264"/>
            <a:ext cx="102194" cy="931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45</xdr:col>
      <xdr:colOff>104775</xdr:colOff>
      <xdr:row>15</xdr:row>
      <xdr:rowOff>85725</xdr:rowOff>
    </xdr:from>
    <xdr:to>
      <xdr:col>48</xdr:col>
      <xdr:colOff>0</xdr:colOff>
      <xdr:row>17</xdr:row>
      <xdr:rowOff>9525</xdr:rowOff>
    </xdr:to>
    <xdr:grpSp>
      <xdr:nvGrpSpPr>
        <xdr:cNvPr id="211987" name="Group 441">
          <a:extLst>
            <a:ext uri="{FF2B5EF4-FFF2-40B4-BE49-F238E27FC236}">
              <a16:creationId xmlns:a16="http://schemas.microsoft.com/office/drawing/2014/main" id="{C7510325-5700-4130-9A8F-FC9FDDE0D9C5}"/>
            </a:ext>
          </a:extLst>
        </xdr:cNvPr>
        <xdr:cNvGrpSpPr>
          <a:grpSpLocks/>
        </xdr:cNvGrpSpPr>
      </xdr:nvGrpSpPr>
      <xdr:grpSpPr bwMode="auto">
        <a:xfrm rot="10800000">
          <a:off x="5248275" y="1943100"/>
          <a:ext cx="238125" cy="171450"/>
          <a:chOff x="908" y="334"/>
          <a:chExt cx="33" cy="22"/>
        </a:xfrm>
      </xdr:grpSpPr>
      <xdr:sp macro="" textlink="">
        <xdr:nvSpPr>
          <xdr:cNvPr id="212120" name="Arc 436">
            <a:extLst>
              <a:ext uri="{FF2B5EF4-FFF2-40B4-BE49-F238E27FC236}">
                <a16:creationId xmlns:a16="http://schemas.microsoft.com/office/drawing/2014/main" id="{D4C250FA-3718-4599-9ECA-FE9C628C280B}"/>
              </a:ext>
            </a:extLst>
          </xdr:cNvPr>
          <xdr:cNvSpPr>
            <a:spLocks/>
          </xdr:cNvSpPr>
        </xdr:nvSpPr>
        <xdr:spPr bwMode="auto">
          <a:xfrm rot="10800000" flipH="1" flipV="1">
            <a:off x="925" y="343"/>
            <a:ext cx="7"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21" name="Arc 437">
            <a:extLst>
              <a:ext uri="{FF2B5EF4-FFF2-40B4-BE49-F238E27FC236}">
                <a16:creationId xmlns:a16="http://schemas.microsoft.com/office/drawing/2014/main" id="{FBCD8E95-F26D-4DA6-9AA6-D034C96CDF9F}"/>
              </a:ext>
            </a:extLst>
          </xdr:cNvPr>
          <xdr:cNvSpPr>
            <a:spLocks/>
          </xdr:cNvSpPr>
        </xdr:nvSpPr>
        <xdr:spPr bwMode="auto">
          <a:xfrm rot="5400000" flipH="1" flipV="1">
            <a:off x="917" y="343"/>
            <a:ext cx="7" cy="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22" name="Arc 438">
            <a:extLst>
              <a:ext uri="{FF2B5EF4-FFF2-40B4-BE49-F238E27FC236}">
                <a16:creationId xmlns:a16="http://schemas.microsoft.com/office/drawing/2014/main" id="{50CE289B-87C7-462C-9B13-98ACD9D0DFD1}"/>
              </a:ext>
            </a:extLst>
          </xdr:cNvPr>
          <xdr:cNvSpPr>
            <a:spLocks/>
          </xdr:cNvSpPr>
        </xdr:nvSpPr>
        <xdr:spPr bwMode="auto">
          <a:xfrm rot="5400000" flipH="1" flipV="1">
            <a:off x="908" y="334"/>
            <a:ext cx="16" cy="1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23" name="Arc 439">
            <a:extLst>
              <a:ext uri="{FF2B5EF4-FFF2-40B4-BE49-F238E27FC236}">
                <a16:creationId xmlns:a16="http://schemas.microsoft.com/office/drawing/2014/main" id="{D0C8B029-699B-49DA-B872-76033DAA83AB}"/>
              </a:ext>
            </a:extLst>
          </xdr:cNvPr>
          <xdr:cNvSpPr>
            <a:spLocks/>
          </xdr:cNvSpPr>
        </xdr:nvSpPr>
        <xdr:spPr bwMode="auto">
          <a:xfrm rot="10800000" flipH="1" flipV="1">
            <a:off x="925" y="334"/>
            <a:ext cx="16" cy="1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124" name="Line 440">
            <a:extLst>
              <a:ext uri="{FF2B5EF4-FFF2-40B4-BE49-F238E27FC236}">
                <a16:creationId xmlns:a16="http://schemas.microsoft.com/office/drawing/2014/main" id="{34A93D0A-BFA5-45CC-8816-A629721D2620}"/>
              </a:ext>
            </a:extLst>
          </xdr:cNvPr>
          <xdr:cNvSpPr>
            <a:spLocks noChangeShapeType="1"/>
          </xdr:cNvSpPr>
        </xdr:nvSpPr>
        <xdr:spPr bwMode="auto">
          <a:xfrm>
            <a:off x="917" y="356"/>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46</xdr:col>
      <xdr:colOff>57150</xdr:colOff>
      <xdr:row>8</xdr:row>
      <xdr:rowOff>114300</xdr:rowOff>
    </xdr:from>
    <xdr:to>
      <xdr:col>46</xdr:col>
      <xdr:colOff>57150</xdr:colOff>
      <xdr:row>15</xdr:row>
      <xdr:rowOff>114300</xdr:rowOff>
    </xdr:to>
    <xdr:sp macro="" textlink="">
      <xdr:nvSpPr>
        <xdr:cNvPr id="211988" name="Line 442">
          <a:extLst>
            <a:ext uri="{FF2B5EF4-FFF2-40B4-BE49-F238E27FC236}">
              <a16:creationId xmlns:a16="http://schemas.microsoft.com/office/drawing/2014/main" id="{33481207-B3BF-42E1-9AFA-49E744B83679}"/>
            </a:ext>
          </a:extLst>
        </xdr:cNvPr>
        <xdr:cNvSpPr>
          <a:spLocks noChangeShapeType="1"/>
        </xdr:cNvSpPr>
      </xdr:nvSpPr>
      <xdr:spPr bwMode="auto">
        <a:xfrm flipV="1">
          <a:off x="5314950" y="1104900"/>
          <a:ext cx="0" cy="866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47625</xdr:colOff>
      <xdr:row>9</xdr:row>
      <xdr:rowOff>9525</xdr:rowOff>
    </xdr:from>
    <xdr:to>
      <xdr:col>47</xdr:col>
      <xdr:colOff>47625</xdr:colOff>
      <xdr:row>16</xdr:row>
      <xdr:rowOff>9525</xdr:rowOff>
    </xdr:to>
    <xdr:sp macro="" textlink="">
      <xdr:nvSpPr>
        <xdr:cNvPr id="211989" name="Line 443">
          <a:extLst>
            <a:ext uri="{FF2B5EF4-FFF2-40B4-BE49-F238E27FC236}">
              <a16:creationId xmlns:a16="http://schemas.microsoft.com/office/drawing/2014/main" id="{49B00C3C-3D26-4D72-B77B-C179EB373A34}"/>
            </a:ext>
          </a:extLst>
        </xdr:cNvPr>
        <xdr:cNvSpPr>
          <a:spLocks noChangeShapeType="1"/>
        </xdr:cNvSpPr>
      </xdr:nvSpPr>
      <xdr:spPr bwMode="auto">
        <a:xfrm flipV="1">
          <a:off x="5419725" y="1123950"/>
          <a:ext cx="0" cy="866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638</xdr:colOff>
      <xdr:row>14</xdr:row>
      <xdr:rowOff>116203</xdr:rowOff>
    </xdr:from>
    <xdr:to>
      <xdr:col>45</xdr:col>
      <xdr:colOff>38152</xdr:colOff>
      <xdr:row>24</xdr:row>
      <xdr:rowOff>78104</xdr:rowOff>
    </xdr:to>
    <xdr:sp macro="" textlink="">
      <xdr:nvSpPr>
        <xdr:cNvPr id="77" name="TextBox 76">
          <a:extLst>
            <a:ext uri="{FF2B5EF4-FFF2-40B4-BE49-F238E27FC236}">
              <a16:creationId xmlns:a16="http://schemas.microsoft.com/office/drawing/2014/main" id="{A5413207-24FC-431B-9BD7-9E74CFBE3DB2}"/>
            </a:ext>
          </a:extLst>
        </xdr:cNvPr>
        <xdr:cNvSpPr txBox="1"/>
      </xdr:nvSpPr>
      <xdr:spPr>
        <a:xfrm rot="16200000">
          <a:off x="4329115" y="2205036"/>
          <a:ext cx="1200151"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800"/>
            </a:lnSpc>
          </a:pPr>
          <a:endParaRPr lang="en-US" sz="800" baseline="0">
            <a:latin typeface="Trebuchet MS" panose="020B0603020202020204" pitchFamily="34" charset="0"/>
          </a:endParaRPr>
        </a:p>
        <a:p>
          <a:pPr algn="ctr">
            <a:lnSpc>
              <a:spcPts val="700"/>
            </a:lnSpc>
          </a:pPr>
          <a:r>
            <a:rPr lang="en-US" sz="800" baseline="0">
              <a:latin typeface="Trebuchet MS" panose="020B0603020202020204" pitchFamily="34" charset="0"/>
            </a:rPr>
            <a:t>Fût de mise sous vide  (et de condensation)</a:t>
          </a:r>
        </a:p>
        <a:p>
          <a:pPr algn="ctr">
            <a:lnSpc>
              <a:spcPts val="600"/>
            </a:lnSpc>
          </a:pPr>
          <a:endParaRPr lang="en-US" sz="800" baseline="0">
            <a:latin typeface="Arial" pitchFamily="34" charset="0"/>
          </a:endParaRPr>
        </a:p>
      </xdr:txBody>
    </xdr:sp>
    <xdr:clientData/>
  </xdr:twoCellAnchor>
  <xdr:twoCellAnchor>
    <xdr:from>
      <xdr:col>45</xdr:col>
      <xdr:colOff>47625</xdr:colOff>
      <xdr:row>24</xdr:row>
      <xdr:rowOff>0</xdr:rowOff>
    </xdr:from>
    <xdr:to>
      <xdr:col>83</xdr:col>
      <xdr:colOff>0</xdr:colOff>
      <xdr:row>24</xdr:row>
      <xdr:rowOff>0</xdr:rowOff>
    </xdr:to>
    <xdr:sp macro="" textlink="">
      <xdr:nvSpPr>
        <xdr:cNvPr id="211991" name="Line 21">
          <a:extLst>
            <a:ext uri="{FF2B5EF4-FFF2-40B4-BE49-F238E27FC236}">
              <a16:creationId xmlns:a16="http://schemas.microsoft.com/office/drawing/2014/main" id="{B3CD530C-F08D-4C98-B28E-238D736B4A40}"/>
            </a:ext>
          </a:extLst>
        </xdr:cNvPr>
        <xdr:cNvSpPr>
          <a:spLocks noChangeShapeType="1"/>
        </xdr:cNvSpPr>
      </xdr:nvSpPr>
      <xdr:spPr bwMode="auto">
        <a:xfrm flipV="1">
          <a:off x="5191125" y="2971800"/>
          <a:ext cx="429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38100</xdr:colOff>
      <xdr:row>22</xdr:row>
      <xdr:rowOff>123825</xdr:rowOff>
    </xdr:from>
    <xdr:to>
      <xdr:col>83</xdr:col>
      <xdr:colOff>9525</xdr:colOff>
      <xdr:row>23</xdr:row>
      <xdr:rowOff>0</xdr:rowOff>
    </xdr:to>
    <xdr:sp macro="" textlink="">
      <xdr:nvSpPr>
        <xdr:cNvPr id="211992" name="Line 21">
          <a:extLst>
            <a:ext uri="{FF2B5EF4-FFF2-40B4-BE49-F238E27FC236}">
              <a16:creationId xmlns:a16="http://schemas.microsoft.com/office/drawing/2014/main" id="{CA66AA5E-774E-4FB1-B8CB-D681E70FE780}"/>
            </a:ext>
          </a:extLst>
        </xdr:cNvPr>
        <xdr:cNvSpPr>
          <a:spLocks noChangeShapeType="1"/>
        </xdr:cNvSpPr>
      </xdr:nvSpPr>
      <xdr:spPr bwMode="auto">
        <a:xfrm>
          <a:off x="5181600" y="2847975"/>
          <a:ext cx="4314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95250</xdr:colOff>
      <xdr:row>22</xdr:row>
      <xdr:rowOff>28575</xdr:rowOff>
    </xdr:from>
    <xdr:to>
      <xdr:col>62</xdr:col>
      <xdr:colOff>0</xdr:colOff>
      <xdr:row>28</xdr:row>
      <xdr:rowOff>66675</xdr:rowOff>
    </xdr:to>
    <xdr:grpSp>
      <xdr:nvGrpSpPr>
        <xdr:cNvPr id="211993" name="Group 344">
          <a:extLst>
            <a:ext uri="{FF2B5EF4-FFF2-40B4-BE49-F238E27FC236}">
              <a16:creationId xmlns:a16="http://schemas.microsoft.com/office/drawing/2014/main" id="{00177827-E442-4D62-9578-1A96F31073DA}"/>
            </a:ext>
          </a:extLst>
        </xdr:cNvPr>
        <xdr:cNvGrpSpPr>
          <a:grpSpLocks/>
        </xdr:cNvGrpSpPr>
      </xdr:nvGrpSpPr>
      <xdr:grpSpPr bwMode="auto">
        <a:xfrm>
          <a:off x="5810250" y="2752725"/>
          <a:ext cx="1276350" cy="781050"/>
          <a:chOff x="6566956" y="1343566"/>
          <a:chExt cx="2133500" cy="1156967"/>
        </a:xfrm>
      </xdr:grpSpPr>
      <xdr:sp macro="" textlink="">
        <xdr:nvSpPr>
          <xdr:cNvPr id="81" name="TextBox 80">
            <a:extLst>
              <a:ext uri="{FF2B5EF4-FFF2-40B4-BE49-F238E27FC236}">
                <a16:creationId xmlns:a16="http://schemas.microsoft.com/office/drawing/2014/main" id="{B49B92AA-8130-42FE-A26E-5E12F50FA9AB}"/>
              </a:ext>
            </a:extLst>
          </xdr:cNvPr>
          <xdr:cNvSpPr txBox="1"/>
        </xdr:nvSpPr>
        <xdr:spPr>
          <a:xfrm>
            <a:off x="7156057" y="1964378"/>
            <a:ext cx="1544399" cy="536155"/>
          </a:xfrm>
          <a:prstGeom prst="rect">
            <a:avLst/>
          </a:prstGeom>
          <a:solidFill>
            <a:schemeClr val="lt1"/>
          </a:solidFill>
          <a:ln w="9525" cap="sq" cmpd="sng">
            <a:noFill/>
            <a:round/>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700"/>
              </a:lnSpc>
            </a:pPr>
            <a:r>
              <a:rPr lang="en-US" sz="800" baseline="0">
                <a:latin typeface="Trebuchet MS" panose="020B0603020202020204" pitchFamily="34" charset="0"/>
              </a:rPr>
              <a:t>Pompe de vidange</a:t>
            </a:r>
          </a:p>
          <a:p>
            <a:pPr>
              <a:lnSpc>
                <a:spcPts val="600"/>
              </a:lnSpc>
            </a:pPr>
            <a:endParaRPr lang="en-US" sz="800" baseline="0">
              <a:latin typeface="Arial" pitchFamily="34" charset="0"/>
            </a:endParaRPr>
          </a:p>
        </xdr:txBody>
      </xdr:sp>
      <xdr:sp macro="" textlink="">
        <xdr:nvSpPr>
          <xdr:cNvPr id="212112" name="Line 281">
            <a:extLst>
              <a:ext uri="{FF2B5EF4-FFF2-40B4-BE49-F238E27FC236}">
                <a16:creationId xmlns:a16="http://schemas.microsoft.com/office/drawing/2014/main" id="{F044367C-6B80-409D-8360-19102367A99D}"/>
              </a:ext>
            </a:extLst>
          </xdr:cNvPr>
          <xdr:cNvSpPr>
            <a:spLocks noChangeShapeType="1"/>
          </xdr:cNvSpPr>
        </xdr:nvSpPr>
        <xdr:spPr bwMode="auto">
          <a:xfrm flipH="1" flipV="1">
            <a:off x="6947954" y="1810196"/>
            <a:ext cx="187255" cy="60177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12113" name="Group 439">
            <a:extLst>
              <a:ext uri="{FF2B5EF4-FFF2-40B4-BE49-F238E27FC236}">
                <a16:creationId xmlns:a16="http://schemas.microsoft.com/office/drawing/2014/main" id="{E83C0473-5C1A-4F15-882E-5ADFA446C56E}"/>
              </a:ext>
            </a:extLst>
          </xdr:cNvPr>
          <xdr:cNvGrpSpPr>
            <a:grpSpLocks/>
          </xdr:cNvGrpSpPr>
        </xdr:nvGrpSpPr>
        <xdr:grpSpPr bwMode="auto">
          <a:xfrm>
            <a:off x="6566956" y="1343566"/>
            <a:ext cx="495301" cy="494761"/>
            <a:chOff x="6625165" y="3047482"/>
            <a:chExt cx="495301" cy="494761"/>
          </a:xfrm>
        </xdr:grpSpPr>
        <xdr:sp macro="" textlink="">
          <xdr:nvSpPr>
            <xdr:cNvPr id="85" name="Flowchart: Connector 84">
              <a:extLst>
                <a:ext uri="{FF2B5EF4-FFF2-40B4-BE49-F238E27FC236}">
                  <a16:creationId xmlns:a16="http://schemas.microsoft.com/office/drawing/2014/main" id="{7713764F-4AA6-4E79-B88F-F1D08EADA725}"/>
                </a:ext>
              </a:extLst>
            </xdr:cNvPr>
            <xdr:cNvSpPr/>
          </xdr:nvSpPr>
          <xdr:spPr>
            <a:xfrm>
              <a:off x="6625165" y="3047482"/>
              <a:ext cx="493571" cy="493828"/>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12116" name="Group 438">
              <a:extLst>
                <a:ext uri="{FF2B5EF4-FFF2-40B4-BE49-F238E27FC236}">
                  <a16:creationId xmlns:a16="http://schemas.microsoft.com/office/drawing/2014/main" id="{D60DFC27-87C4-4D37-A887-CE4F485218F3}"/>
                </a:ext>
              </a:extLst>
            </xdr:cNvPr>
            <xdr:cNvGrpSpPr>
              <a:grpSpLocks/>
            </xdr:cNvGrpSpPr>
          </xdr:nvGrpSpPr>
          <xdr:grpSpPr bwMode="auto">
            <a:xfrm>
              <a:off x="6752720" y="3080889"/>
              <a:ext cx="358222" cy="419996"/>
              <a:chOff x="6752720" y="3080889"/>
              <a:chExt cx="358222" cy="419996"/>
            </a:xfrm>
          </xdr:grpSpPr>
          <xdr:sp macro="" textlink="">
            <xdr:nvSpPr>
              <xdr:cNvPr id="212117" name="Line 271">
                <a:extLst>
                  <a:ext uri="{FF2B5EF4-FFF2-40B4-BE49-F238E27FC236}">
                    <a16:creationId xmlns:a16="http://schemas.microsoft.com/office/drawing/2014/main" id="{7EE615FD-BA89-49D9-95B4-024AEC8EEDC8}"/>
                  </a:ext>
                </a:extLst>
              </xdr:cNvPr>
              <xdr:cNvSpPr>
                <a:spLocks noChangeShapeType="1"/>
              </xdr:cNvSpPr>
            </xdr:nvSpPr>
            <xdr:spPr bwMode="auto">
              <a:xfrm flipV="1">
                <a:off x="6752720" y="3080889"/>
                <a:ext cx="0" cy="4199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18" name="Line 272">
                <a:extLst>
                  <a:ext uri="{FF2B5EF4-FFF2-40B4-BE49-F238E27FC236}">
                    <a16:creationId xmlns:a16="http://schemas.microsoft.com/office/drawing/2014/main" id="{B224D70E-66D0-4FB6-81C5-2FB14F3CDCBF}"/>
                  </a:ext>
                </a:extLst>
              </xdr:cNvPr>
              <xdr:cNvSpPr>
                <a:spLocks noChangeShapeType="1"/>
              </xdr:cNvSpPr>
            </xdr:nvSpPr>
            <xdr:spPr bwMode="auto">
              <a:xfrm flipV="1">
                <a:off x="6752720" y="3287069"/>
                <a:ext cx="358222" cy="2138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19" name="Line 273">
                <a:extLst>
                  <a:ext uri="{FF2B5EF4-FFF2-40B4-BE49-F238E27FC236}">
                    <a16:creationId xmlns:a16="http://schemas.microsoft.com/office/drawing/2014/main" id="{D635C77F-9E27-4281-9547-2C13E0E3535E}"/>
                  </a:ext>
                </a:extLst>
              </xdr:cNvPr>
              <xdr:cNvSpPr>
                <a:spLocks noChangeShapeType="1"/>
              </xdr:cNvSpPr>
            </xdr:nvSpPr>
            <xdr:spPr bwMode="auto">
              <a:xfrm>
                <a:off x="6752720" y="3080889"/>
                <a:ext cx="358222" cy="2061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xnSp macro="">
        <xdr:nvCxnSpPr>
          <xdr:cNvPr id="84" name="Straight Connector 83">
            <a:extLst>
              <a:ext uri="{FF2B5EF4-FFF2-40B4-BE49-F238E27FC236}">
                <a16:creationId xmlns:a16="http://schemas.microsoft.com/office/drawing/2014/main" id="{B9B372B1-2D27-48F6-89E7-6E8E255BB4F2}"/>
              </a:ext>
            </a:extLst>
          </xdr:cNvPr>
          <xdr:cNvCxnSpPr>
            <a:stCxn id="212112" idx="0"/>
          </xdr:cNvCxnSpPr>
        </xdr:nvCxnSpPr>
        <xdr:spPr>
          <a:xfrm>
            <a:off x="7140135" y="2415877"/>
            <a:ext cx="14807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49</xdr:col>
      <xdr:colOff>38100</xdr:colOff>
      <xdr:row>13</xdr:row>
      <xdr:rowOff>38100</xdr:rowOff>
    </xdr:from>
    <xdr:to>
      <xdr:col>51</xdr:col>
      <xdr:colOff>47625</xdr:colOff>
      <xdr:row>16</xdr:row>
      <xdr:rowOff>38100</xdr:rowOff>
    </xdr:to>
    <xdr:grpSp>
      <xdr:nvGrpSpPr>
        <xdr:cNvPr id="211994" name="Group 337">
          <a:extLst>
            <a:ext uri="{FF2B5EF4-FFF2-40B4-BE49-F238E27FC236}">
              <a16:creationId xmlns:a16="http://schemas.microsoft.com/office/drawing/2014/main" id="{402800EC-DBED-42E1-A411-473BB23ED861}"/>
            </a:ext>
          </a:extLst>
        </xdr:cNvPr>
        <xdr:cNvGrpSpPr>
          <a:grpSpLocks/>
        </xdr:cNvGrpSpPr>
      </xdr:nvGrpSpPr>
      <xdr:grpSpPr bwMode="auto">
        <a:xfrm>
          <a:off x="5638800" y="1647825"/>
          <a:ext cx="238125" cy="371475"/>
          <a:chOff x="9454092" y="2436296"/>
          <a:chExt cx="242358" cy="373581"/>
        </a:xfrm>
      </xdr:grpSpPr>
      <xdr:grpSp>
        <xdr:nvGrpSpPr>
          <xdr:cNvPr id="212106" name="Group 370">
            <a:extLst>
              <a:ext uri="{FF2B5EF4-FFF2-40B4-BE49-F238E27FC236}">
                <a16:creationId xmlns:a16="http://schemas.microsoft.com/office/drawing/2014/main" id="{0A387856-C45E-4CE5-A0DE-5C05C90DF956}"/>
              </a:ext>
            </a:extLst>
          </xdr:cNvPr>
          <xdr:cNvGrpSpPr>
            <a:grpSpLocks/>
          </xdr:cNvGrpSpPr>
        </xdr:nvGrpSpPr>
        <xdr:grpSpPr bwMode="auto">
          <a:xfrm>
            <a:off x="9454092" y="2436291"/>
            <a:ext cx="242358" cy="338668"/>
            <a:chOff x="6121494" y="226"/>
            <a:chExt cx="242358" cy="46"/>
          </a:xfrm>
        </xdr:grpSpPr>
        <xdr:sp macro="" textlink="">
          <xdr:nvSpPr>
            <xdr:cNvPr id="93" name="Oval 371">
              <a:extLst>
                <a:ext uri="{FF2B5EF4-FFF2-40B4-BE49-F238E27FC236}">
                  <a16:creationId xmlns:a16="http://schemas.microsoft.com/office/drawing/2014/main" id="{72C0C86C-B487-4F68-8A7C-810055EDE36A}"/>
                </a:ext>
              </a:extLst>
            </xdr:cNvPr>
            <xdr:cNvSpPr>
              <a:spLocks noChangeArrowheads="1"/>
            </xdr:cNvSpPr>
          </xdr:nvSpPr>
          <xdr:spPr bwMode="auto">
            <a:xfrm>
              <a:off x="6121494" y="226"/>
              <a:ext cx="242358" cy="31"/>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a:t>
              </a:r>
            </a:p>
          </xdr:txBody>
        </xdr:sp>
        <xdr:sp macro="" textlink="">
          <xdr:nvSpPr>
            <xdr:cNvPr id="212109" name="Line 372">
              <a:extLst>
                <a:ext uri="{FF2B5EF4-FFF2-40B4-BE49-F238E27FC236}">
                  <a16:creationId xmlns:a16="http://schemas.microsoft.com/office/drawing/2014/main" id="{9DAE6995-342D-4597-8E96-ABDDEDDE2C67}"/>
                </a:ext>
              </a:extLst>
            </xdr:cNvPr>
            <xdr:cNvSpPr>
              <a:spLocks noChangeShapeType="1"/>
            </xdr:cNvSpPr>
          </xdr:nvSpPr>
          <xdr:spPr bwMode="auto">
            <a:xfrm flipV="1">
              <a:off x="6197691" y="257"/>
              <a:ext cx="3" cy="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10" name="Line 373">
              <a:extLst>
                <a:ext uri="{FF2B5EF4-FFF2-40B4-BE49-F238E27FC236}">
                  <a16:creationId xmlns:a16="http://schemas.microsoft.com/office/drawing/2014/main" id="{4E9462E2-0E96-4608-9E6D-0A3069DEE673}"/>
                </a:ext>
              </a:extLst>
            </xdr:cNvPr>
            <xdr:cNvSpPr>
              <a:spLocks noChangeShapeType="1"/>
            </xdr:cNvSpPr>
          </xdr:nvSpPr>
          <xdr:spPr bwMode="auto">
            <a:xfrm>
              <a:off x="6276718" y="258"/>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2" name="Rectangle 91">
            <a:extLst>
              <a:ext uri="{FF2B5EF4-FFF2-40B4-BE49-F238E27FC236}">
                <a16:creationId xmlns:a16="http://schemas.microsoft.com/office/drawing/2014/main" id="{F7A3629B-A9FE-4E86-9DA4-73272AAE6AB9}"/>
              </a:ext>
            </a:extLst>
          </xdr:cNvPr>
          <xdr:cNvSpPr/>
        </xdr:nvSpPr>
        <xdr:spPr>
          <a:xfrm>
            <a:off x="9541341" y="2733245"/>
            <a:ext cx="67860" cy="766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clientData/>
  </xdr:twoCellAnchor>
  <xdr:twoCellAnchor>
    <xdr:from>
      <xdr:col>58</xdr:col>
      <xdr:colOff>28575</xdr:colOff>
      <xdr:row>11</xdr:row>
      <xdr:rowOff>28575</xdr:rowOff>
    </xdr:from>
    <xdr:to>
      <xdr:col>77</xdr:col>
      <xdr:colOff>9525</xdr:colOff>
      <xdr:row>19</xdr:row>
      <xdr:rowOff>9525</xdr:rowOff>
    </xdr:to>
    <xdr:grpSp>
      <xdr:nvGrpSpPr>
        <xdr:cNvPr id="211995" name="Group 344">
          <a:extLst>
            <a:ext uri="{FF2B5EF4-FFF2-40B4-BE49-F238E27FC236}">
              <a16:creationId xmlns:a16="http://schemas.microsoft.com/office/drawing/2014/main" id="{7B73E463-DB0E-442F-83F7-C9D1E3E8AED9}"/>
            </a:ext>
          </a:extLst>
        </xdr:cNvPr>
        <xdr:cNvGrpSpPr>
          <a:grpSpLocks/>
        </xdr:cNvGrpSpPr>
      </xdr:nvGrpSpPr>
      <xdr:grpSpPr bwMode="auto">
        <a:xfrm>
          <a:off x="6657975" y="1390650"/>
          <a:ext cx="2152650" cy="971550"/>
          <a:chOff x="6566956" y="867829"/>
          <a:chExt cx="2152532" cy="970498"/>
        </a:xfrm>
      </xdr:grpSpPr>
      <xdr:sp macro="" textlink="">
        <xdr:nvSpPr>
          <xdr:cNvPr id="212097" name="Line 281">
            <a:extLst>
              <a:ext uri="{FF2B5EF4-FFF2-40B4-BE49-F238E27FC236}">
                <a16:creationId xmlns:a16="http://schemas.microsoft.com/office/drawing/2014/main" id="{735B0C6D-5B68-4DAF-A582-7E10A58BB405}"/>
              </a:ext>
            </a:extLst>
          </xdr:cNvPr>
          <xdr:cNvSpPr>
            <a:spLocks noChangeShapeType="1"/>
          </xdr:cNvSpPr>
        </xdr:nvSpPr>
        <xdr:spPr bwMode="auto">
          <a:xfrm flipH="1">
            <a:off x="6909854" y="1067636"/>
            <a:ext cx="428625" cy="29495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12098" name="Group 439">
            <a:extLst>
              <a:ext uri="{FF2B5EF4-FFF2-40B4-BE49-F238E27FC236}">
                <a16:creationId xmlns:a16="http://schemas.microsoft.com/office/drawing/2014/main" id="{3C5850D5-77A5-44D4-8C0D-426EE6059A42}"/>
              </a:ext>
            </a:extLst>
          </xdr:cNvPr>
          <xdr:cNvGrpSpPr>
            <a:grpSpLocks/>
          </xdr:cNvGrpSpPr>
        </xdr:nvGrpSpPr>
        <xdr:grpSpPr bwMode="auto">
          <a:xfrm>
            <a:off x="6566956" y="1343566"/>
            <a:ext cx="495301" cy="494761"/>
            <a:chOff x="6625165" y="3047482"/>
            <a:chExt cx="495301" cy="494761"/>
          </a:xfrm>
        </xdr:grpSpPr>
        <xdr:sp macro="" textlink="">
          <xdr:nvSpPr>
            <xdr:cNvPr id="101" name="Flowchart: Connector 100">
              <a:extLst>
                <a:ext uri="{FF2B5EF4-FFF2-40B4-BE49-F238E27FC236}">
                  <a16:creationId xmlns:a16="http://schemas.microsoft.com/office/drawing/2014/main" id="{F2A74D4D-32A9-41ED-8A47-1D3F6AA74304}"/>
                </a:ext>
              </a:extLst>
            </xdr:cNvPr>
            <xdr:cNvSpPr/>
          </xdr:nvSpPr>
          <xdr:spPr>
            <a:xfrm>
              <a:off x="6625165" y="3047479"/>
              <a:ext cx="495273" cy="494764"/>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12102" name="Group 438">
              <a:extLst>
                <a:ext uri="{FF2B5EF4-FFF2-40B4-BE49-F238E27FC236}">
                  <a16:creationId xmlns:a16="http://schemas.microsoft.com/office/drawing/2014/main" id="{D2C12003-B15F-4A58-9C2A-08CF4FEB99AD}"/>
                </a:ext>
              </a:extLst>
            </xdr:cNvPr>
            <xdr:cNvGrpSpPr>
              <a:grpSpLocks/>
            </xdr:cNvGrpSpPr>
          </xdr:nvGrpSpPr>
          <xdr:grpSpPr bwMode="auto">
            <a:xfrm>
              <a:off x="6752720" y="3080889"/>
              <a:ext cx="358222" cy="419996"/>
              <a:chOff x="6752720" y="3080889"/>
              <a:chExt cx="358222" cy="419996"/>
            </a:xfrm>
          </xdr:grpSpPr>
          <xdr:sp macro="" textlink="">
            <xdr:nvSpPr>
              <xdr:cNvPr id="212103" name="Line 271">
                <a:extLst>
                  <a:ext uri="{FF2B5EF4-FFF2-40B4-BE49-F238E27FC236}">
                    <a16:creationId xmlns:a16="http://schemas.microsoft.com/office/drawing/2014/main" id="{4516694B-5C8A-41EA-BA6F-E5C39F8EF9B2}"/>
                  </a:ext>
                </a:extLst>
              </xdr:cNvPr>
              <xdr:cNvSpPr>
                <a:spLocks noChangeShapeType="1"/>
              </xdr:cNvSpPr>
            </xdr:nvSpPr>
            <xdr:spPr bwMode="auto">
              <a:xfrm flipV="1">
                <a:off x="6752720" y="3080889"/>
                <a:ext cx="0" cy="4199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04" name="Line 272">
                <a:extLst>
                  <a:ext uri="{FF2B5EF4-FFF2-40B4-BE49-F238E27FC236}">
                    <a16:creationId xmlns:a16="http://schemas.microsoft.com/office/drawing/2014/main" id="{17295E17-0549-4838-8F6F-50FBC670940A}"/>
                  </a:ext>
                </a:extLst>
              </xdr:cNvPr>
              <xdr:cNvSpPr>
                <a:spLocks noChangeShapeType="1"/>
              </xdr:cNvSpPr>
            </xdr:nvSpPr>
            <xdr:spPr bwMode="auto">
              <a:xfrm flipV="1">
                <a:off x="6752720" y="3287069"/>
                <a:ext cx="358222" cy="2138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105" name="Line 273">
                <a:extLst>
                  <a:ext uri="{FF2B5EF4-FFF2-40B4-BE49-F238E27FC236}">
                    <a16:creationId xmlns:a16="http://schemas.microsoft.com/office/drawing/2014/main" id="{256A797E-C452-4A16-A86A-938008AD3A97}"/>
                  </a:ext>
                </a:extLst>
              </xdr:cNvPr>
              <xdr:cNvSpPr>
                <a:spLocks noChangeShapeType="1"/>
              </xdr:cNvSpPr>
            </xdr:nvSpPr>
            <xdr:spPr bwMode="auto">
              <a:xfrm>
                <a:off x="6752720" y="3080889"/>
                <a:ext cx="358222" cy="20617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99" name="TextBox 98">
            <a:extLst>
              <a:ext uri="{FF2B5EF4-FFF2-40B4-BE49-F238E27FC236}">
                <a16:creationId xmlns:a16="http://schemas.microsoft.com/office/drawing/2014/main" id="{DD90065A-06B9-4BDB-9CA0-6A3AEB5A1F3F}"/>
              </a:ext>
            </a:extLst>
          </xdr:cNvPr>
          <xdr:cNvSpPr txBox="1"/>
        </xdr:nvSpPr>
        <xdr:spPr>
          <a:xfrm>
            <a:off x="7233669" y="867829"/>
            <a:ext cx="1485819" cy="209323"/>
          </a:xfrm>
          <a:prstGeom prst="rect">
            <a:avLst/>
          </a:prstGeom>
          <a:solidFill>
            <a:schemeClr val="lt1"/>
          </a:solidFill>
          <a:ln w="9525" cap="sq" cmpd="sng">
            <a:noFill/>
            <a:round/>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lang="en-US" sz="800" baseline="0">
                <a:latin typeface="Trebuchet MS" panose="020B0603020202020204" pitchFamily="34" charset="0"/>
              </a:rPr>
              <a:t>Blower haute dépression</a:t>
            </a:r>
          </a:p>
        </xdr:txBody>
      </xdr:sp>
      <xdr:cxnSp macro="">
        <xdr:nvCxnSpPr>
          <xdr:cNvPr id="100" name="Straight Connector 99">
            <a:extLst>
              <a:ext uri="{FF2B5EF4-FFF2-40B4-BE49-F238E27FC236}">
                <a16:creationId xmlns:a16="http://schemas.microsoft.com/office/drawing/2014/main" id="{30D8769A-954A-4A89-AAEF-D8C8B781F076}"/>
              </a:ext>
            </a:extLst>
          </xdr:cNvPr>
          <xdr:cNvCxnSpPr/>
        </xdr:nvCxnSpPr>
        <xdr:spPr>
          <a:xfrm rot="16200000" flipH="1">
            <a:off x="7767040" y="610462"/>
            <a:ext cx="0" cy="9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45</xdr:col>
      <xdr:colOff>104775</xdr:colOff>
      <xdr:row>9</xdr:row>
      <xdr:rowOff>85725</xdr:rowOff>
    </xdr:from>
    <xdr:to>
      <xdr:col>47</xdr:col>
      <xdr:colOff>104775</xdr:colOff>
      <xdr:row>11</xdr:row>
      <xdr:rowOff>76200</xdr:rowOff>
    </xdr:to>
    <xdr:sp macro="" textlink="">
      <xdr:nvSpPr>
        <xdr:cNvPr id="106" name="Oval 19">
          <a:extLst>
            <a:ext uri="{FF2B5EF4-FFF2-40B4-BE49-F238E27FC236}">
              <a16:creationId xmlns:a16="http://schemas.microsoft.com/office/drawing/2014/main" id="{72F96D15-5DF7-4EC2-B257-9ECE0CE7ABAD}"/>
            </a:ext>
          </a:extLst>
        </xdr:cNvPr>
        <xdr:cNvSpPr>
          <a:spLocks noChangeArrowheads="1"/>
        </xdr:cNvSpPr>
      </xdr:nvSpPr>
      <xdr:spPr bwMode="auto">
        <a:xfrm>
          <a:off x="5248275" y="1200150"/>
          <a:ext cx="228600" cy="2381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Q</a:t>
          </a:r>
        </a:p>
      </xdr:txBody>
    </xdr:sp>
    <xdr:clientData/>
  </xdr:twoCellAnchor>
  <xdr:twoCellAnchor>
    <xdr:from>
      <xdr:col>47</xdr:col>
      <xdr:colOff>66675</xdr:colOff>
      <xdr:row>9</xdr:row>
      <xdr:rowOff>104775</xdr:rowOff>
    </xdr:from>
    <xdr:to>
      <xdr:col>51</xdr:col>
      <xdr:colOff>19050</xdr:colOff>
      <xdr:row>12</xdr:row>
      <xdr:rowOff>28575</xdr:rowOff>
    </xdr:to>
    <xdr:sp macro="" textlink="">
      <xdr:nvSpPr>
        <xdr:cNvPr id="211997" name="Line 463">
          <a:extLst>
            <a:ext uri="{FF2B5EF4-FFF2-40B4-BE49-F238E27FC236}">
              <a16:creationId xmlns:a16="http://schemas.microsoft.com/office/drawing/2014/main" id="{29DD7622-C3C1-4B94-83CA-9B5AB0490610}"/>
            </a:ext>
          </a:extLst>
        </xdr:cNvPr>
        <xdr:cNvSpPr>
          <a:spLocks noChangeShapeType="1"/>
        </xdr:cNvSpPr>
      </xdr:nvSpPr>
      <xdr:spPr bwMode="auto">
        <a:xfrm flipH="1">
          <a:off x="5438775" y="1219200"/>
          <a:ext cx="40957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9525</xdr:colOff>
      <xdr:row>9</xdr:row>
      <xdr:rowOff>104775</xdr:rowOff>
    </xdr:from>
    <xdr:to>
      <xdr:col>56</xdr:col>
      <xdr:colOff>85725</xdr:colOff>
      <xdr:row>9</xdr:row>
      <xdr:rowOff>104775</xdr:rowOff>
    </xdr:to>
    <xdr:sp macro="" textlink="">
      <xdr:nvSpPr>
        <xdr:cNvPr id="211998" name="Line 462">
          <a:extLst>
            <a:ext uri="{FF2B5EF4-FFF2-40B4-BE49-F238E27FC236}">
              <a16:creationId xmlns:a16="http://schemas.microsoft.com/office/drawing/2014/main" id="{0BD9029E-3680-4515-86B8-67EE7F66EDD5}"/>
            </a:ext>
          </a:extLst>
        </xdr:cNvPr>
        <xdr:cNvSpPr>
          <a:spLocks noChangeShapeType="1"/>
        </xdr:cNvSpPr>
      </xdr:nvSpPr>
      <xdr:spPr bwMode="auto">
        <a:xfrm>
          <a:off x="5838825" y="121920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57150</xdr:colOff>
      <xdr:row>2</xdr:row>
      <xdr:rowOff>104775</xdr:rowOff>
    </xdr:from>
    <xdr:to>
      <xdr:col>79</xdr:col>
      <xdr:colOff>76200</xdr:colOff>
      <xdr:row>29</xdr:row>
      <xdr:rowOff>85725</xdr:rowOff>
    </xdr:to>
    <xdr:sp macro="" textlink="">
      <xdr:nvSpPr>
        <xdr:cNvPr id="211999" name="Rectangle 277">
          <a:extLst>
            <a:ext uri="{FF2B5EF4-FFF2-40B4-BE49-F238E27FC236}">
              <a16:creationId xmlns:a16="http://schemas.microsoft.com/office/drawing/2014/main" id="{1677AC5D-7AB7-45CD-A47B-01F5FF5088D3}"/>
            </a:ext>
          </a:extLst>
        </xdr:cNvPr>
        <xdr:cNvSpPr>
          <a:spLocks noChangeArrowheads="1"/>
        </xdr:cNvSpPr>
      </xdr:nvSpPr>
      <xdr:spPr bwMode="auto">
        <a:xfrm>
          <a:off x="4286250" y="352425"/>
          <a:ext cx="4819650" cy="3324225"/>
        </a:xfrm>
        <a:prstGeom prst="rect">
          <a:avLst/>
        </a:prstGeom>
        <a:noFill/>
        <a:ln w="6350">
          <a:solidFill>
            <a:srgbClr val="000000"/>
          </a:solidFill>
          <a:prstDash val="lg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76200</xdr:colOff>
      <xdr:row>4</xdr:row>
      <xdr:rowOff>34290</xdr:rowOff>
    </xdr:from>
    <xdr:to>
      <xdr:col>55</xdr:col>
      <xdr:colOff>87574</xdr:colOff>
      <xdr:row>6</xdr:row>
      <xdr:rowOff>28561</xdr:rowOff>
    </xdr:to>
    <xdr:sp macro="" textlink="">
      <xdr:nvSpPr>
        <xdr:cNvPr id="110" name="TextBox 109">
          <a:extLst>
            <a:ext uri="{FF2B5EF4-FFF2-40B4-BE49-F238E27FC236}">
              <a16:creationId xmlns:a16="http://schemas.microsoft.com/office/drawing/2014/main" id="{35A0F322-76A4-4486-AEF5-9A00822F4225}"/>
            </a:ext>
          </a:extLst>
        </xdr:cNvPr>
        <xdr:cNvSpPr txBox="1"/>
      </xdr:nvSpPr>
      <xdr:spPr bwMode="auto">
        <a:xfrm>
          <a:off x="4533900" y="514350"/>
          <a:ext cx="1838231"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u="sng" baseline="0">
              <a:latin typeface="Trebuchet MS" panose="020B0603020202020204" pitchFamily="34" charset="0"/>
            </a:rPr>
            <a:t>Unité d'extraction sous vide (HVE)</a:t>
          </a:r>
        </a:p>
      </xdr:txBody>
    </xdr:sp>
    <xdr:clientData/>
  </xdr:twoCellAnchor>
  <xdr:twoCellAnchor>
    <xdr:from>
      <xdr:col>59</xdr:col>
      <xdr:colOff>40005</xdr:colOff>
      <xdr:row>10</xdr:row>
      <xdr:rowOff>78105</xdr:rowOff>
    </xdr:from>
    <xdr:to>
      <xdr:col>61</xdr:col>
      <xdr:colOff>72473</xdr:colOff>
      <xdr:row>12</xdr:row>
      <xdr:rowOff>76296</xdr:rowOff>
    </xdr:to>
    <xdr:sp macro="" textlink="">
      <xdr:nvSpPr>
        <xdr:cNvPr id="111" name="Oval 19">
          <a:extLst>
            <a:ext uri="{FF2B5EF4-FFF2-40B4-BE49-F238E27FC236}">
              <a16:creationId xmlns:a16="http://schemas.microsoft.com/office/drawing/2014/main" id="{0C5880F9-B1B5-4B96-885A-B81A241B815F}"/>
            </a:ext>
          </a:extLst>
        </xdr:cNvPr>
        <xdr:cNvSpPr>
          <a:spLocks noChangeArrowheads="1"/>
        </xdr:cNvSpPr>
      </xdr:nvSpPr>
      <xdr:spPr bwMode="auto">
        <a:xfrm>
          <a:off x="6800850" y="1323975"/>
          <a:ext cx="228600" cy="2381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I</a:t>
          </a:r>
        </a:p>
      </xdr:txBody>
    </xdr:sp>
    <xdr:clientData/>
  </xdr:twoCellAnchor>
  <xdr:twoCellAnchor>
    <xdr:from>
      <xdr:col>56</xdr:col>
      <xdr:colOff>66675</xdr:colOff>
      <xdr:row>12</xdr:row>
      <xdr:rowOff>28575</xdr:rowOff>
    </xdr:from>
    <xdr:to>
      <xdr:col>59</xdr:col>
      <xdr:colOff>66675</xdr:colOff>
      <xdr:row>14</xdr:row>
      <xdr:rowOff>38100</xdr:rowOff>
    </xdr:to>
    <xdr:sp macro="" textlink="">
      <xdr:nvSpPr>
        <xdr:cNvPr id="212002" name="Line 21">
          <a:extLst>
            <a:ext uri="{FF2B5EF4-FFF2-40B4-BE49-F238E27FC236}">
              <a16:creationId xmlns:a16="http://schemas.microsoft.com/office/drawing/2014/main" id="{D03E7460-4291-4E17-A944-D67AEB4E9A30}"/>
            </a:ext>
          </a:extLst>
        </xdr:cNvPr>
        <xdr:cNvSpPr>
          <a:spLocks noChangeShapeType="1"/>
        </xdr:cNvSpPr>
      </xdr:nvSpPr>
      <xdr:spPr bwMode="auto">
        <a:xfrm flipV="1">
          <a:off x="6467475" y="1514475"/>
          <a:ext cx="34290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16</xdr:row>
      <xdr:rowOff>0</xdr:rowOff>
    </xdr:from>
    <xdr:to>
      <xdr:col>55</xdr:col>
      <xdr:colOff>0</xdr:colOff>
      <xdr:row>17</xdr:row>
      <xdr:rowOff>114300</xdr:rowOff>
    </xdr:to>
    <xdr:sp macro="" textlink="">
      <xdr:nvSpPr>
        <xdr:cNvPr id="113" name="Oval 19">
          <a:extLst>
            <a:ext uri="{FF2B5EF4-FFF2-40B4-BE49-F238E27FC236}">
              <a16:creationId xmlns:a16="http://schemas.microsoft.com/office/drawing/2014/main" id="{5F74B78B-DEE8-4A3D-8CD6-25D9C6746671}"/>
            </a:ext>
          </a:extLst>
        </xdr:cNvPr>
        <xdr:cNvSpPr>
          <a:spLocks noChangeArrowheads="1"/>
        </xdr:cNvSpPr>
      </xdr:nvSpPr>
      <xdr:spPr bwMode="auto">
        <a:xfrm>
          <a:off x="6057900" y="1981200"/>
          <a:ext cx="228600" cy="2381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Q</a:t>
          </a:r>
        </a:p>
      </xdr:txBody>
    </xdr:sp>
    <xdr:clientData/>
  </xdr:twoCellAnchor>
  <xdr:twoCellAnchor>
    <xdr:from>
      <xdr:col>59</xdr:col>
      <xdr:colOff>76200</xdr:colOff>
      <xdr:row>22</xdr:row>
      <xdr:rowOff>47625</xdr:rowOff>
    </xdr:from>
    <xdr:to>
      <xdr:col>70</xdr:col>
      <xdr:colOff>38100</xdr:colOff>
      <xdr:row>28</xdr:row>
      <xdr:rowOff>19050</xdr:rowOff>
    </xdr:to>
    <xdr:grpSp>
      <xdr:nvGrpSpPr>
        <xdr:cNvPr id="212004" name="Group 460">
          <a:extLst>
            <a:ext uri="{FF2B5EF4-FFF2-40B4-BE49-F238E27FC236}">
              <a16:creationId xmlns:a16="http://schemas.microsoft.com/office/drawing/2014/main" id="{01A0BA1E-6C13-4156-8447-4DFC1EAE9052}"/>
            </a:ext>
          </a:extLst>
        </xdr:cNvPr>
        <xdr:cNvGrpSpPr>
          <a:grpSpLocks/>
        </xdr:cNvGrpSpPr>
      </xdr:nvGrpSpPr>
      <xdr:grpSpPr bwMode="auto">
        <a:xfrm>
          <a:off x="6819900" y="2771775"/>
          <a:ext cx="1219200" cy="714375"/>
          <a:chOff x="2543192" y="10829925"/>
          <a:chExt cx="1219193" cy="714376"/>
        </a:xfrm>
      </xdr:grpSpPr>
      <xdr:grpSp>
        <xdr:nvGrpSpPr>
          <xdr:cNvPr id="212091" name="Group 434">
            <a:extLst>
              <a:ext uri="{FF2B5EF4-FFF2-40B4-BE49-F238E27FC236}">
                <a16:creationId xmlns:a16="http://schemas.microsoft.com/office/drawing/2014/main" id="{2B0F606D-355D-4237-9468-5E80D3834B57}"/>
              </a:ext>
            </a:extLst>
          </xdr:cNvPr>
          <xdr:cNvGrpSpPr>
            <a:grpSpLocks/>
          </xdr:cNvGrpSpPr>
        </xdr:nvGrpSpPr>
        <xdr:grpSpPr bwMode="auto">
          <a:xfrm>
            <a:off x="2543192" y="10829925"/>
            <a:ext cx="1200143" cy="714376"/>
            <a:chOff x="7705735" y="2466975"/>
            <a:chExt cx="1200143" cy="714376"/>
          </a:xfrm>
        </xdr:grpSpPr>
        <xdr:grpSp>
          <xdr:nvGrpSpPr>
            <xdr:cNvPr id="212093" name="Group 201">
              <a:extLst>
                <a:ext uri="{FF2B5EF4-FFF2-40B4-BE49-F238E27FC236}">
                  <a16:creationId xmlns:a16="http://schemas.microsoft.com/office/drawing/2014/main" id="{AC276C33-B3CE-4EF2-BB1C-BABA9A25B9E8}"/>
                </a:ext>
              </a:extLst>
            </xdr:cNvPr>
            <xdr:cNvGrpSpPr>
              <a:grpSpLocks/>
            </xdr:cNvGrpSpPr>
          </xdr:nvGrpSpPr>
          <xdr:grpSpPr bwMode="auto">
            <a:xfrm>
              <a:off x="7705735" y="2466975"/>
              <a:ext cx="1200143" cy="714376"/>
              <a:chOff x="5823390" y="5581650"/>
              <a:chExt cx="1203699" cy="714376"/>
            </a:xfrm>
          </xdr:grpSpPr>
          <xdr:sp macro="" textlink="">
            <xdr:nvSpPr>
              <xdr:cNvPr id="119" name="TextBox 118">
                <a:extLst>
                  <a:ext uri="{FF2B5EF4-FFF2-40B4-BE49-F238E27FC236}">
                    <a16:creationId xmlns:a16="http://schemas.microsoft.com/office/drawing/2014/main" id="{BD8232FA-21CB-4134-8682-5FF69A579E3F}"/>
                  </a:ext>
                </a:extLst>
              </xdr:cNvPr>
              <xdr:cNvSpPr txBox="1"/>
            </xdr:nvSpPr>
            <xdr:spPr bwMode="auto">
              <a:xfrm>
                <a:off x="6215070" y="5962651"/>
                <a:ext cx="812019"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Débimètre cumulatif</a:t>
                </a:r>
              </a:p>
            </xdr:txBody>
          </xdr:sp>
          <xdr:sp macro="" textlink="">
            <xdr:nvSpPr>
              <xdr:cNvPr id="120" name="Oval 426">
                <a:extLst>
                  <a:ext uri="{FF2B5EF4-FFF2-40B4-BE49-F238E27FC236}">
                    <a16:creationId xmlns:a16="http://schemas.microsoft.com/office/drawing/2014/main" id="{A6BDA9F6-962C-456F-8403-4B95DD139EB7}"/>
                  </a:ext>
                </a:extLst>
              </xdr:cNvPr>
              <xdr:cNvSpPr>
                <a:spLocks noChangeArrowheads="1"/>
              </xdr:cNvSpPr>
            </xdr:nvSpPr>
            <xdr:spPr bwMode="auto">
              <a:xfrm>
                <a:off x="5823390" y="5581650"/>
                <a:ext cx="248382" cy="24765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m³</a:t>
                </a:r>
              </a:p>
            </xdr:txBody>
          </xdr:sp>
        </xdr:grpSp>
        <xdr:cxnSp macro="">
          <xdr:nvCxnSpPr>
            <xdr:cNvPr id="118" name="Straight Connector 117">
              <a:extLst>
                <a:ext uri="{FF2B5EF4-FFF2-40B4-BE49-F238E27FC236}">
                  <a16:creationId xmlns:a16="http://schemas.microsoft.com/office/drawing/2014/main" id="{DD27B948-8510-4C54-A7CA-5E83A14269F3}"/>
                </a:ext>
              </a:extLst>
            </xdr:cNvPr>
            <xdr:cNvCxnSpPr/>
          </xdr:nvCxnSpPr>
          <xdr:spPr>
            <a:xfrm rot="16200000" flipH="1">
              <a:off x="7796221" y="2814638"/>
              <a:ext cx="476251" cy="2381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6" name="Straight Connector 115">
            <a:extLst>
              <a:ext uri="{FF2B5EF4-FFF2-40B4-BE49-F238E27FC236}">
                <a16:creationId xmlns:a16="http://schemas.microsoft.com/office/drawing/2014/main" id="{38FB575F-8D5E-4954-9562-06F3595CC682}"/>
              </a:ext>
            </a:extLst>
          </xdr:cNvPr>
          <xdr:cNvCxnSpPr/>
        </xdr:nvCxnSpPr>
        <xdr:spPr>
          <a:xfrm flipV="1">
            <a:off x="2990864" y="11534776"/>
            <a:ext cx="7715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85</xdr:col>
      <xdr:colOff>85725</xdr:colOff>
      <xdr:row>22</xdr:row>
      <xdr:rowOff>47625</xdr:rowOff>
    </xdr:from>
    <xdr:to>
      <xdr:col>86</xdr:col>
      <xdr:colOff>76200</xdr:colOff>
      <xdr:row>25</xdr:row>
      <xdr:rowOff>38100</xdr:rowOff>
    </xdr:to>
    <xdr:sp macro="" textlink="">
      <xdr:nvSpPr>
        <xdr:cNvPr id="212005" name="Freeform 275">
          <a:extLst>
            <a:ext uri="{FF2B5EF4-FFF2-40B4-BE49-F238E27FC236}">
              <a16:creationId xmlns:a16="http://schemas.microsoft.com/office/drawing/2014/main" id="{A98CB413-85FC-42CF-8D8E-FEE6ED36E55B}"/>
            </a:ext>
          </a:extLst>
        </xdr:cNvPr>
        <xdr:cNvSpPr>
          <a:spLocks/>
        </xdr:cNvSpPr>
      </xdr:nvSpPr>
      <xdr:spPr bwMode="auto">
        <a:xfrm>
          <a:off x="9801225" y="2771775"/>
          <a:ext cx="104775" cy="361950"/>
        </a:xfrm>
        <a:custGeom>
          <a:avLst/>
          <a:gdLst>
            <a:gd name="T0" fmla="*/ 0 w 10"/>
            <a:gd name="T1" fmla="*/ 2147483646 h 58"/>
            <a:gd name="T2" fmla="*/ 0 w 10"/>
            <a:gd name="T3" fmla="*/ 2147483646 h 58"/>
            <a:gd name="T4" fmla="*/ 2147483646 w 10"/>
            <a:gd name="T5" fmla="*/ 2147483646 h 58"/>
            <a:gd name="T6" fmla="*/ 2147483646 w 10"/>
            <a:gd name="T7" fmla="*/ 0 h 58"/>
            <a:gd name="T8" fmla="*/ 0 60000 65536"/>
            <a:gd name="T9" fmla="*/ 0 60000 65536"/>
            <a:gd name="T10" fmla="*/ 0 60000 65536"/>
            <a:gd name="T11" fmla="*/ 0 60000 65536"/>
            <a:gd name="T12" fmla="*/ 0 w 10"/>
            <a:gd name="T13" fmla="*/ 0 h 58"/>
            <a:gd name="T14" fmla="*/ 10 w 10"/>
            <a:gd name="T15" fmla="*/ 58 h 58"/>
          </a:gdLst>
          <a:ahLst/>
          <a:cxnLst>
            <a:cxn ang="T8">
              <a:pos x="T0" y="T1"/>
            </a:cxn>
            <a:cxn ang="T9">
              <a:pos x="T2" y="T3"/>
            </a:cxn>
            <a:cxn ang="T10">
              <a:pos x="T4" y="T5"/>
            </a:cxn>
            <a:cxn ang="T11">
              <a:pos x="T6" y="T7"/>
            </a:cxn>
          </a:cxnLst>
          <a:rect l="T12" t="T13" r="T14" b="T15"/>
          <a:pathLst>
            <a:path w="10" h="58">
              <a:moveTo>
                <a:pt x="0" y="58"/>
              </a:moveTo>
              <a:lnTo>
                <a:pt x="0" y="19"/>
              </a:lnTo>
              <a:lnTo>
                <a:pt x="10" y="39"/>
              </a:lnTo>
              <a:lnTo>
                <a:pt x="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23</xdr:row>
      <xdr:rowOff>0</xdr:rowOff>
    </xdr:from>
    <xdr:to>
      <xdr:col>86</xdr:col>
      <xdr:colOff>76200</xdr:colOff>
      <xdr:row>23</xdr:row>
      <xdr:rowOff>0</xdr:rowOff>
    </xdr:to>
    <xdr:cxnSp macro="">
      <xdr:nvCxnSpPr>
        <xdr:cNvPr id="122" name="Straight Connector 121">
          <a:extLst>
            <a:ext uri="{FF2B5EF4-FFF2-40B4-BE49-F238E27FC236}">
              <a16:creationId xmlns:a16="http://schemas.microsoft.com/office/drawing/2014/main" id="{3333FF6E-90ED-4589-8E61-44B379B06F4B}"/>
            </a:ext>
          </a:extLst>
        </xdr:cNvPr>
        <xdr:cNvCxnSpPr/>
      </xdr:nvCxnSpPr>
      <xdr:spPr>
        <a:xfrm>
          <a:off x="9486900" y="2847975"/>
          <a:ext cx="419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0</xdr:colOff>
      <xdr:row>24</xdr:row>
      <xdr:rowOff>0</xdr:rowOff>
    </xdr:from>
    <xdr:to>
      <xdr:col>85</xdr:col>
      <xdr:colOff>76200</xdr:colOff>
      <xdr:row>24</xdr:row>
      <xdr:rowOff>1</xdr:rowOff>
    </xdr:to>
    <xdr:cxnSp macro="">
      <xdr:nvCxnSpPr>
        <xdr:cNvPr id="123" name="Straight Connector 122">
          <a:extLst>
            <a:ext uri="{FF2B5EF4-FFF2-40B4-BE49-F238E27FC236}">
              <a16:creationId xmlns:a16="http://schemas.microsoft.com/office/drawing/2014/main" id="{3723FA5D-6394-4341-9462-FFB77D862EB3}"/>
            </a:ext>
          </a:extLst>
        </xdr:cNvPr>
        <xdr:cNvCxnSpPr/>
      </xdr:nvCxnSpPr>
      <xdr:spPr>
        <a:xfrm>
          <a:off x="9486900" y="2971800"/>
          <a:ext cx="3048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9525</xdr:colOff>
      <xdr:row>24</xdr:row>
      <xdr:rowOff>0</xdr:rowOff>
    </xdr:from>
    <xdr:to>
      <xdr:col>101</xdr:col>
      <xdr:colOff>66675</xdr:colOff>
      <xdr:row>24</xdr:row>
      <xdr:rowOff>0</xdr:rowOff>
    </xdr:to>
    <xdr:sp macro="" textlink="">
      <xdr:nvSpPr>
        <xdr:cNvPr id="212008" name="Line 278">
          <a:extLst>
            <a:ext uri="{FF2B5EF4-FFF2-40B4-BE49-F238E27FC236}">
              <a16:creationId xmlns:a16="http://schemas.microsoft.com/office/drawing/2014/main" id="{175F43B9-A2EB-4C88-9374-DDF629BEB0DF}"/>
            </a:ext>
          </a:extLst>
        </xdr:cNvPr>
        <xdr:cNvSpPr>
          <a:spLocks noChangeShapeType="1"/>
        </xdr:cNvSpPr>
      </xdr:nvSpPr>
      <xdr:spPr bwMode="auto">
        <a:xfrm>
          <a:off x="10067925" y="2971800"/>
          <a:ext cx="1543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28575</xdr:rowOff>
    </xdr:from>
    <xdr:to>
      <xdr:col>31</xdr:col>
      <xdr:colOff>0</xdr:colOff>
      <xdr:row>49</xdr:row>
      <xdr:rowOff>114300</xdr:rowOff>
    </xdr:to>
    <xdr:sp macro="" textlink="">
      <xdr:nvSpPr>
        <xdr:cNvPr id="212009" name="Rectangle 77" descr="Wide upward diagonal">
          <a:extLst>
            <a:ext uri="{FF2B5EF4-FFF2-40B4-BE49-F238E27FC236}">
              <a16:creationId xmlns:a16="http://schemas.microsoft.com/office/drawing/2014/main" id="{A175D3E0-34D5-4794-8868-660BA4AC786D}"/>
            </a:ext>
          </a:extLst>
        </xdr:cNvPr>
        <xdr:cNvSpPr>
          <a:spLocks noChangeArrowheads="1"/>
        </xdr:cNvSpPr>
      </xdr:nvSpPr>
      <xdr:spPr bwMode="auto">
        <a:xfrm>
          <a:off x="3429000" y="5476875"/>
          <a:ext cx="114300" cy="733425"/>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14</xdr:col>
      <xdr:colOff>9525</xdr:colOff>
      <xdr:row>44</xdr:row>
      <xdr:rowOff>19050</xdr:rowOff>
    </xdr:from>
    <xdr:to>
      <xdr:col>15</xdr:col>
      <xdr:colOff>9525</xdr:colOff>
      <xdr:row>49</xdr:row>
      <xdr:rowOff>104775</xdr:rowOff>
    </xdr:to>
    <xdr:sp macro="" textlink="">
      <xdr:nvSpPr>
        <xdr:cNvPr id="212010" name="Rectangle 77" descr="Wide upward diagonal">
          <a:extLst>
            <a:ext uri="{FF2B5EF4-FFF2-40B4-BE49-F238E27FC236}">
              <a16:creationId xmlns:a16="http://schemas.microsoft.com/office/drawing/2014/main" id="{56B0C294-9A70-4C8E-933C-900FDA48718C}"/>
            </a:ext>
          </a:extLst>
        </xdr:cNvPr>
        <xdr:cNvSpPr>
          <a:spLocks noChangeArrowheads="1"/>
        </xdr:cNvSpPr>
      </xdr:nvSpPr>
      <xdr:spPr bwMode="auto">
        <a:xfrm>
          <a:off x="1609725" y="5467350"/>
          <a:ext cx="114300" cy="733425"/>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21</xdr:col>
      <xdr:colOff>0</xdr:colOff>
      <xdr:row>44</xdr:row>
      <xdr:rowOff>19050</xdr:rowOff>
    </xdr:from>
    <xdr:to>
      <xdr:col>22</xdr:col>
      <xdr:colOff>0</xdr:colOff>
      <xdr:row>49</xdr:row>
      <xdr:rowOff>104775</xdr:rowOff>
    </xdr:to>
    <xdr:sp macro="" textlink="">
      <xdr:nvSpPr>
        <xdr:cNvPr id="212011" name="Rectangle 77" descr="Wide upward diagonal">
          <a:extLst>
            <a:ext uri="{FF2B5EF4-FFF2-40B4-BE49-F238E27FC236}">
              <a16:creationId xmlns:a16="http://schemas.microsoft.com/office/drawing/2014/main" id="{9E510A10-252F-45A8-8C57-E569E8F37852}"/>
            </a:ext>
          </a:extLst>
        </xdr:cNvPr>
        <xdr:cNvSpPr>
          <a:spLocks noChangeArrowheads="1"/>
        </xdr:cNvSpPr>
      </xdr:nvSpPr>
      <xdr:spPr bwMode="auto">
        <a:xfrm>
          <a:off x="2400300" y="5467350"/>
          <a:ext cx="114300" cy="733425"/>
        </a:xfrm>
        <a:prstGeom prst="rect">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0</xdr:col>
      <xdr:colOff>104775</xdr:colOff>
      <xdr:row>44</xdr:row>
      <xdr:rowOff>19050</xdr:rowOff>
    </xdr:from>
    <xdr:to>
      <xdr:col>10</xdr:col>
      <xdr:colOff>57150</xdr:colOff>
      <xdr:row>50</xdr:row>
      <xdr:rowOff>19050</xdr:rowOff>
    </xdr:to>
    <xdr:grpSp>
      <xdr:nvGrpSpPr>
        <xdr:cNvPr id="212012" name="Group 320">
          <a:extLst>
            <a:ext uri="{FF2B5EF4-FFF2-40B4-BE49-F238E27FC236}">
              <a16:creationId xmlns:a16="http://schemas.microsoft.com/office/drawing/2014/main" id="{127F2630-0DD2-4ED2-A0D7-B307C8CBD2FC}"/>
            </a:ext>
          </a:extLst>
        </xdr:cNvPr>
        <xdr:cNvGrpSpPr>
          <a:grpSpLocks/>
        </xdr:cNvGrpSpPr>
      </xdr:nvGrpSpPr>
      <xdr:grpSpPr bwMode="auto">
        <a:xfrm>
          <a:off x="104775" y="5467350"/>
          <a:ext cx="1095375" cy="771525"/>
          <a:chOff x="4905375" y="4581525"/>
          <a:chExt cx="1095375" cy="742950"/>
        </a:xfrm>
      </xdr:grpSpPr>
      <xdr:sp macro="" textlink="">
        <xdr:nvSpPr>
          <xdr:cNvPr id="212082" name="Line 4">
            <a:extLst>
              <a:ext uri="{FF2B5EF4-FFF2-40B4-BE49-F238E27FC236}">
                <a16:creationId xmlns:a16="http://schemas.microsoft.com/office/drawing/2014/main" id="{0A66FB18-6F39-4F14-ADB0-C8ECF412E7FC}"/>
              </a:ext>
            </a:extLst>
          </xdr:cNvPr>
          <xdr:cNvSpPr>
            <a:spLocks noChangeShapeType="1"/>
          </xdr:cNvSpPr>
        </xdr:nvSpPr>
        <xdr:spPr bwMode="auto">
          <a:xfrm flipH="1">
            <a:off x="5724524" y="459105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12083" name="Group 295">
            <a:extLst>
              <a:ext uri="{FF2B5EF4-FFF2-40B4-BE49-F238E27FC236}">
                <a16:creationId xmlns:a16="http://schemas.microsoft.com/office/drawing/2014/main" id="{7C84C638-25A0-44CB-A309-9F81DABAB530}"/>
              </a:ext>
            </a:extLst>
          </xdr:cNvPr>
          <xdr:cNvGrpSpPr>
            <a:grpSpLocks/>
          </xdr:cNvGrpSpPr>
        </xdr:nvGrpSpPr>
        <xdr:grpSpPr bwMode="auto">
          <a:xfrm>
            <a:off x="4905375" y="4581525"/>
            <a:ext cx="809625" cy="742950"/>
            <a:chOff x="4838700" y="5019675"/>
            <a:chExt cx="809625" cy="742950"/>
          </a:xfrm>
        </xdr:grpSpPr>
        <xdr:grpSp>
          <xdr:nvGrpSpPr>
            <xdr:cNvPr id="212087" name="Group 294">
              <a:extLst>
                <a:ext uri="{FF2B5EF4-FFF2-40B4-BE49-F238E27FC236}">
                  <a16:creationId xmlns:a16="http://schemas.microsoft.com/office/drawing/2014/main" id="{F4303F46-B7F7-4FAB-9AAD-F4C28DB76774}"/>
                </a:ext>
              </a:extLst>
            </xdr:cNvPr>
            <xdr:cNvGrpSpPr>
              <a:grpSpLocks/>
            </xdr:cNvGrpSpPr>
          </xdr:nvGrpSpPr>
          <xdr:grpSpPr bwMode="auto">
            <a:xfrm>
              <a:off x="4838700" y="5305425"/>
              <a:ext cx="685800" cy="457200"/>
              <a:chOff x="4838700" y="5305425"/>
              <a:chExt cx="685800" cy="457200"/>
            </a:xfrm>
          </xdr:grpSpPr>
          <xdr:sp macro="" textlink="">
            <xdr:nvSpPr>
              <xdr:cNvPr id="136" name="Oval 135">
                <a:extLst>
                  <a:ext uri="{FF2B5EF4-FFF2-40B4-BE49-F238E27FC236}">
                    <a16:creationId xmlns:a16="http://schemas.microsoft.com/office/drawing/2014/main" id="{E93F52AF-69E7-48A5-BDFA-E417D32BE8B1}"/>
                  </a:ext>
                </a:extLst>
              </xdr:cNvPr>
              <xdr:cNvSpPr>
                <a:spLocks noChangeArrowheads="1"/>
              </xdr:cNvSpPr>
            </xdr:nvSpPr>
            <xdr:spPr bwMode="auto">
              <a:xfrm>
                <a:off x="4838700" y="5524147"/>
                <a:ext cx="228600" cy="238478"/>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B</a:t>
                </a:r>
              </a:p>
            </xdr:txBody>
          </xdr:sp>
          <xdr:sp macro="" textlink="">
            <xdr:nvSpPr>
              <xdr:cNvPr id="212090" name="Line 24">
                <a:extLst>
                  <a:ext uri="{FF2B5EF4-FFF2-40B4-BE49-F238E27FC236}">
                    <a16:creationId xmlns:a16="http://schemas.microsoft.com/office/drawing/2014/main" id="{CA9AE2E0-E72F-4C36-A20A-A48D4C382BF0}"/>
                  </a:ext>
                </a:extLst>
              </xdr:cNvPr>
              <xdr:cNvSpPr>
                <a:spLocks noChangeShapeType="1"/>
              </xdr:cNvSpPr>
            </xdr:nvSpPr>
            <xdr:spPr bwMode="auto">
              <a:xfrm flipV="1">
                <a:off x="5067300" y="5305425"/>
                <a:ext cx="4572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2088" name="Rectangle 77" descr="Wide upward diagonal">
              <a:extLst>
                <a:ext uri="{FF2B5EF4-FFF2-40B4-BE49-F238E27FC236}">
                  <a16:creationId xmlns:a16="http://schemas.microsoft.com/office/drawing/2014/main" id="{349F0C5F-513D-4C8F-8380-ABEC11EC0EAA}"/>
                </a:ext>
              </a:extLst>
            </xdr:cNvPr>
            <xdr:cNvSpPr>
              <a:spLocks noChangeArrowheads="1"/>
            </xdr:cNvSpPr>
          </xdr:nvSpPr>
          <xdr:spPr bwMode="auto">
            <a:xfrm>
              <a:off x="5534025" y="5019675"/>
              <a:ext cx="114300" cy="704850"/>
            </a:xfrm>
            <a:prstGeom prst="rect">
              <a:avLst/>
            </a:prstGeom>
            <a:pattFill prst="wdUpDiag">
              <a:fgClr>
                <a:srgbClr val="000000"/>
              </a:fgClr>
              <a:bgClr>
                <a:srgbClr val="FFFFFF"/>
              </a:bgClr>
            </a:pattFill>
            <a:ln w="9525">
              <a:solidFill>
                <a:srgbClr val="000000"/>
              </a:solidFill>
              <a:miter lim="800000"/>
              <a:headEnd/>
              <a:tailEnd/>
            </a:ln>
          </xdr:spPr>
        </xdr:sp>
      </xdr:grpSp>
      <xdr:sp macro="" textlink="">
        <xdr:nvSpPr>
          <xdr:cNvPr id="212084" name="Line 170">
            <a:extLst>
              <a:ext uri="{FF2B5EF4-FFF2-40B4-BE49-F238E27FC236}">
                <a16:creationId xmlns:a16="http://schemas.microsoft.com/office/drawing/2014/main" id="{942D1A25-BB72-4A34-A298-27E8F8835B6E}"/>
              </a:ext>
            </a:extLst>
          </xdr:cNvPr>
          <xdr:cNvSpPr>
            <a:spLocks noChangeShapeType="1"/>
          </xdr:cNvSpPr>
        </xdr:nvSpPr>
        <xdr:spPr bwMode="auto">
          <a:xfrm flipV="1">
            <a:off x="5943600" y="4591050"/>
            <a:ext cx="0" cy="7048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12085" name="Line 4">
            <a:extLst>
              <a:ext uri="{FF2B5EF4-FFF2-40B4-BE49-F238E27FC236}">
                <a16:creationId xmlns:a16="http://schemas.microsoft.com/office/drawing/2014/main" id="{C37ED970-8965-45D9-99B6-B92A5629E2C1}"/>
              </a:ext>
            </a:extLst>
          </xdr:cNvPr>
          <xdr:cNvSpPr>
            <a:spLocks noChangeShapeType="1"/>
          </xdr:cNvSpPr>
        </xdr:nvSpPr>
        <xdr:spPr bwMode="auto">
          <a:xfrm flipH="1">
            <a:off x="5724525" y="5286375"/>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TextBox 132">
            <a:extLst>
              <a:ext uri="{FF2B5EF4-FFF2-40B4-BE49-F238E27FC236}">
                <a16:creationId xmlns:a16="http://schemas.microsoft.com/office/drawing/2014/main" id="{6296229C-E709-44A1-BCEF-E3E87044D76C}"/>
              </a:ext>
            </a:extLst>
          </xdr:cNvPr>
          <xdr:cNvSpPr txBox="1"/>
        </xdr:nvSpPr>
        <xdr:spPr>
          <a:xfrm rot="16200000">
            <a:off x="5526088" y="4844168"/>
            <a:ext cx="5778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Arial" pitchFamily="34" charset="0"/>
              </a:rPr>
              <a:t>300 mm</a:t>
            </a:r>
          </a:p>
        </xdr:txBody>
      </xdr:sp>
    </xdr:grpSp>
    <xdr:clientData/>
  </xdr:twoCellAnchor>
  <xdr:twoCellAnchor>
    <xdr:from>
      <xdr:col>46</xdr:col>
      <xdr:colOff>76197</xdr:colOff>
      <xdr:row>15</xdr:row>
      <xdr:rowOff>104775</xdr:rowOff>
    </xdr:from>
    <xdr:to>
      <xdr:col>47</xdr:col>
      <xdr:colOff>41097</xdr:colOff>
      <xdr:row>16</xdr:row>
      <xdr:rowOff>16890</xdr:rowOff>
    </xdr:to>
    <xdr:sp macro="" textlink="">
      <xdr:nvSpPr>
        <xdr:cNvPr id="138" name="Rectangle 137">
          <a:extLst>
            <a:ext uri="{FF2B5EF4-FFF2-40B4-BE49-F238E27FC236}">
              <a16:creationId xmlns:a16="http://schemas.microsoft.com/office/drawing/2014/main" id="{DF245361-320F-4815-AFC6-58BE6B78B601}"/>
            </a:ext>
          </a:extLst>
        </xdr:cNvPr>
        <xdr:cNvSpPr/>
      </xdr:nvSpPr>
      <xdr:spPr bwMode="auto">
        <a:xfrm>
          <a:off x="5333997" y="1962150"/>
          <a:ext cx="79200" cy="457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lientData/>
  </xdr:twoCellAnchor>
  <xdr:twoCellAnchor>
    <xdr:from>
      <xdr:col>58</xdr:col>
      <xdr:colOff>635</xdr:colOff>
      <xdr:row>3</xdr:row>
      <xdr:rowOff>123824</xdr:rowOff>
    </xdr:from>
    <xdr:to>
      <xdr:col>79</xdr:col>
      <xdr:colOff>36230</xdr:colOff>
      <xdr:row>9</xdr:row>
      <xdr:rowOff>8283</xdr:rowOff>
    </xdr:to>
    <xdr:sp macro="" textlink="">
      <xdr:nvSpPr>
        <xdr:cNvPr id="139" name="TextBox 138">
          <a:extLst>
            <a:ext uri="{FF2B5EF4-FFF2-40B4-BE49-F238E27FC236}">
              <a16:creationId xmlns:a16="http://schemas.microsoft.com/office/drawing/2014/main" id="{AFAF6B17-713E-48F2-B8F3-813979D82739}"/>
            </a:ext>
          </a:extLst>
        </xdr:cNvPr>
        <xdr:cNvSpPr txBox="1"/>
      </xdr:nvSpPr>
      <xdr:spPr bwMode="auto">
        <a:xfrm>
          <a:off x="6619875" y="495299"/>
          <a:ext cx="2438400" cy="627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latin typeface="Trebuchet MS" panose="020B0603020202020204" pitchFamily="34" charset="0"/>
            </a:rPr>
            <a:t>Remarques:</a:t>
          </a:r>
        </a:p>
        <a:p>
          <a:r>
            <a:rPr lang="en-US" sz="800" baseline="0">
              <a:latin typeface="Trebuchet MS" panose="020B0603020202020204" pitchFamily="34" charset="0"/>
            </a:rPr>
            <a:t>- le blower est équipé d'un compteur de fonctionnement horaire </a:t>
          </a:r>
        </a:p>
        <a:p>
          <a:pPr>
            <a:lnSpc>
              <a:spcPts val="800"/>
            </a:lnSpc>
          </a:pPr>
          <a:r>
            <a:rPr lang="en-US" sz="800" baseline="0">
              <a:latin typeface="Trebuchet MS" panose="020B0603020202020204" pitchFamily="34" charset="0"/>
            </a:rPr>
            <a:t>- le blower est équipé d'un régulateur de fréquence</a:t>
          </a:r>
        </a:p>
        <a:p>
          <a:pPr>
            <a:lnSpc>
              <a:spcPts val="800"/>
            </a:lnSpc>
          </a:pPr>
          <a:endParaRPr lang="en-US" sz="800" baseline="0">
            <a:latin typeface="Arial" pitchFamily="34" charset="0"/>
          </a:endParaRPr>
        </a:p>
      </xdr:txBody>
    </xdr:sp>
    <xdr:clientData/>
  </xdr:twoCellAnchor>
  <xdr:twoCellAnchor>
    <xdr:from>
      <xdr:col>41</xdr:col>
      <xdr:colOff>40005</xdr:colOff>
      <xdr:row>10</xdr:row>
      <xdr:rowOff>55245</xdr:rowOff>
    </xdr:from>
    <xdr:to>
      <xdr:col>43</xdr:col>
      <xdr:colOff>47713</xdr:colOff>
      <xdr:row>12</xdr:row>
      <xdr:rowOff>72644</xdr:rowOff>
    </xdr:to>
    <xdr:sp macro="" textlink="">
      <xdr:nvSpPr>
        <xdr:cNvPr id="140" name="Oval 19">
          <a:extLst>
            <a:ext uri="{FF2B5EF4-FFF2-40B4-BE49-F238E27FC236}">
              <a16:creationId xmlns:a16="http://schemas.microsoft.com/office/drawing/2014/main" id="{DF1E566E-D3B9-4ECD-8DDF-122FEE35B6E6}"/>
            </a:ext>
          </a:extLst>
        </xdr:cNvPr>
        <xdr:cNvSpPr>
          <a:spLocks noChangeArrowheads="1"/>
        </xdr:cNvSpPr>
      </xdr:nvSpPr>
      <xdr:spPr bwMode="auto">
        <a:xfrm>
          <a:off x="4733925" y="1304925"/>
          <a:ext cx="228600" cy="2381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I</a:t>
          </a:r>
        </a:p>
      </xdr:txBody>
    </xdr:sp>
    <xdr:clientData/>
  </xdr:twoCellAnchor>
  <xdr:twoCellAnchor>
    <xdr:from>
      <xdr:col>38</xdr:col>
      <xdr:colOff>85725</xdr:colOff>
      <xdr:row>12</xdr:row>
      <xdr:rowOff>9525</xdr:rowOff>
    </xdr:from>
    <xdr:to>
      <xdr:col>41</xdr:col>
      <xdr:colOff>57150</xdr:colOff>
      <xdr:row>14</xdr:row>
      <xdr:rowOff>66675</xdr:rowOff>
    </xdr:to>
    <xdr:sp macro="" textlink="">
      <xdr:nvSpPr>
        <xdr:cNvPr id="212016" name="Line 21">
          <a:extLst>
            <a:ext uri="{FF2B5EF4-FFF2-40B4-BE49-F238E27FC236}">
              <a16:creationId xmlns:a16="http://schemas.microsoft.com/office/drawing/2014/main" id="{3EC04437-5FB8-4DCC-BC8E-D586E688CC50}"/>
            </a:ext>
          </a:extLst>
        </xdr:cNvPr>
        <xdr:cNvSpPr>
          <a:spLocks noChangeShapeType="1"/>
        </xdr:cNvSpPr>
      </xdr:nvSpPr>
      <xdr:spPr bwMode="auto">
        <a:xfrm flipV="1">
          <a:off x="4429125" y="1495425"/>
          <a:ext cx="3143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459</xdr:colOff>
      <xdr:row>4</xdr:row>
      <xdr:rowOff>2759</xdr:rowOff>
    </xdr:from>
    <xdr:ext cx="3050800" cy="625891"/>
    <xdr:sp macro="" textlink="">
      <xdr:nvSpPr>
        <xdr:cNvPr id="181" name="TextBox 180">
          <a:extLst>
            <a:ext uri="{FF2B5EF4-FFF2-40B4-BE49-F238E27FC236}">
              <a16:creationId xmlns:a16="http://schemas.microsoft.com/office/drawing/2014/main" id="{F34852BE-6EA1-4A65-85B2-27FE3A46C578}"/>
            </a:ext>
          </a:extLst>
        </xdr:cNvPr>
        <xdr:cNvSpPr txBox="1"/>
      </xdr:nvSpPr>
      <xdr:spPr>
        <a:xfrm>
          <a:off x="343359" y="498059"/>
          <a:ext cx="3050800" cy="625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fontAlgn="base">
            <a:lnSpc>
              <a:spcPts val="700"/>
            </a:lnSpc>
          </a:pPr>
          <a:r>
            <a:rPr lang="en-US" sz="800" baseline="0">
              <a:solidFill>
                <a:schemeClr val="dk1"/>
              </a:solidFill>
              <a:latin typeface="Trebuchet MS" panose="020B0603020202020204" pitchFamily="34" charset="0"/>
              <a:ea typeface="+mn-ea"/>
              <a:cs typeface="Arial" pitchFamily="34" charset="0"/>
            </a:rPr>
            <a:t>Le point le plus élevé du système de conduites entre le fût de mise sous vide (également fût de condensation) et la connexion aux puits d'extraction est maintenu aussi bas que possible </a:t>
          </a:r>
        </a:p>
      </xdr:txBody>
    </xdr:sp>
    <xdr:clientData/>
  </xdr:oneCellAnchor>
  <xdr:twoCellAnchor>
    <xdr:from>
      <xdr:col>38</xdr:col>
      <xdr:colOff>19050</xdr:colOff>
      <xdr:row>14</xdr:row>
      <xdr:rowOff>57150</xdr:rowOff>
    </xdr:from>
    <xdr:to>
      <xdr:col>39</xdr:col>
      <xdr:colOff>57150</xdr:colOff>
      <xdr:row>16</xdr:row>
      <xdr:rowOff>0</xdr:rowOff>
    </xdr:to>
    <xdr:grpSp>
      <xdr:nvGrpSpPr>
        <xdr:cNvPr id="212022" name="Group 216">
          <a:extLst>
            <a:ext uri="{FF2B5EF4-FFF2-40B4-BE49-F238E27FC236}">
              <a16:creationId xmlns:a16="http://schemas.microsoft.com/office/drawing/2014/main" id="{5C8730F2-D154-47F7-A595-635CCA63FA74}"/>
            </a:ext>
          </a:extLst>
        </xdr:cNvPr>
        <xdr:cNvGrpSpPr>
          <a:grpSpLocks/>
        </xdr:cNvGrpSpPr>
      </xdr:nvGrpSpPr>
      <xdr:grpSpPr bwMode="auto">
        <a:xfrm>
          <a:off x="4362450" y="1790700"/>
          <a:ext cx="152400" cy="190500"/>
          <a:chOff x="4343411" y="7458078"/>
          <a:chExt cx="640886" cy="595872"/>
        </a:xfrm>
      </xdr:grpSpPr>
      <xdr:sp macro="" textlink="">
        <xdr:nvSpPr>
          <xdr:cNvPr id="183" name="Rectangle 182">
            <a:extLst>
              <a:ext uri="{FF2B5EF4-FFF2-40B4-BE49-F238E27FC236}">
                <a16:creationId xmlns:a16="http://schemas.microsoft.com/office/drawing/2014/main" id="{8E16FF14-7739-4896-A808-D91F168FC5ED}"/>
              </a:ext>
            </a:extLst>
          </xdr:cNvPr>
          <xdr:cNvSpPr/>
        </xdr:nvSpPr>
        <xdr:spPr>
          <a:xfrm>
            <a:off x="4383466" y="7904982"/>
            <a:ext cx="320443" cy="14896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12041" name="Group 374">
            <a:extLst>
              <a:ext uri="{FF2B5EF4-FFF2-40B4-BE49-F238E27FC236}">
                <a16:creationId xmlns:a16="http://schemas.microsoft.com/office/drawing/2014/main" id="{962B17D6-8CA0-4DFB-8FA4-F3E45576F6E7}"/>
              </a:ext>
            </a:extLst>
          </xdr:cNvPr>
          <xdr:cNvGrpSpPr>
            <a:grpSpLocks/>
          </xdr:cNvGrpSpPr>
        </xdr:nvGrpSpPr>
        <xdr:grpSpPr bwMode="auto">
          <a:xfrm>
            <a:off x="4343411" y="7458078"/>
            <a:ext cx="640886" cy="591185"/>
            <a:chOff x="4343411" y="7458078"/>
            <a:chExt cx="640886" cy="591185"/>
          </a:xfrm>
        </xdr:grpSpPr>
        <xdr:sp macro="" textlink="">
          <xdr:nvSpPr>
            <xdr:cNvPr id="185" name="Flowchart: Collate 184">
              <a:extLst>
                <a:ext uri="{FF2B5EF4-FFF2-40B4-BE49-F238E27FC236}">
                  <a16:creationId xmlns:a16="http://schemas.microsoft.com/office/drawing/2014/main" id="{010A1FBE-344B-4DA8-ADA0-0230167C48B4}"/>
                </a:ext>
              </a:extLst>
            </xdr:cNvPr>
            <xdr:cNvSpPr/>
          </xdr:nvSpPr>
          <xdr:spPr bwMode="auto">
            <a:xfrm rot="10800000">
              <a:off x="4343411" y="7458078"/>
              <a:ext cx="440609" cy="476697"/>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186" name="Straight Connector 185">
              <a:extLst>
                <a:ext uri="{FF2B5EF4-FFF2-40B4-BE49-F238E27FC236}">
                  <a16:creationId xmlns:a16="http://schemas.microsoft.com/office/drawing/2014/main" id="{CD77ECC0-50B1-48C0-93B9-91EE755A5657}"/>
                </a:ext>
              </a:extLst>
            </xdr:cNvPr>
            <xdr:cNvCxnSpPr>
              <a:stCxn id="185" idx="1"/>
            </xdr:cNvCxnSpPr>
          </xdr:nvCxnSpPr>
          <xdr:spPr bwMode="auto">
            <a:xfrm rot="5400000" flipH="1" flipV="1">
              <a:off x="4763995" y="7516176"/>
              <a:ext cx="0" cy="3604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7" name="Straight Connector 186">
              <a:extLst>
                <a:ext uri="{FF2B5EF4-FFF2-40B4-BE49-F238E27FC236}">
                  <a16:creationId xmlns:a16="http://schemas.microsoft.com/office/drawing/2014/main" id="{837FB56A-39BC-48D8-B62A-DFE5568BDA28}"/>
                </a:ext>
              </a:extLst>
            </xdr:cNvPr>
            <xdr:cNvCxnSpPr/>
          </xdr:nvCxnSpPr>
          <xdr:spPr bwMode="auto">
            <a:xfrm rot="5400000" flipV="1">
              <a:off x="4880018" y="7681531"/>
              <a:ext cx="20855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8" name="Oval 187">
              <a:extLst>
                <a:ext uri="{FF2B5EF4-FFF2-40B4-BE49-F238E27FC236}">
                  <a16:creationId xmlns:a16="http://schemas.microsoft.com/office/drawing/2014/main" id="{AA4C3879-8C29-4763-B96B-89D937D86F5D}"/>
                </a:ext>
              </a:extLst>
            </xdr:cNvPr>
            <xdr:cNvSpPr/>
          </xdr:nvSpPr>
          <xdr:spPr bwMode="auto">
            <a:xfrm rot="5400000">
              <a:off x="4504131" y="7636342"/>
              <a:ext cx="119174" cy="120166"/>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189" name="Straight Connector 188">
              <a:extLst>
                <a:ext uri="{FF2B5EF4-FFF2-40B4-BE49-F238E27FC236}">
                  <a16:creationId xmlns:a16="http://schemas.microsoft.com/office/drawing/2014/main" id="{A7AD5291-6884-4207-8D36-B6D0CDFD61F1}"/>
                </a:ext>
              </a:extLst>
            </xdr:cNvPr>
            <xdr:cNvCxnSpPr/>
          </xdr:nvCxnSpPr>
          <xdr:spPr>
            <a:xfrm rot="10800000" flipH="1">
              <a:off x="4383466" y="8053949"/>
              <a:ext cx="320443"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56</xdr:col>
      <xdr:colOff>0</xdr:colOff>
      <xdr:row>14</xdr:row>
      <xdr:rowOff>38100</xdr:rowOff>
    </xdr:from>
    <xdr:to>
      <xdr:col>57</xdr:col>
      <xdr:colOff>19050</xdr:colOff>
      <xdr:row>16</xdr:row>
      <xdr:rowOff>0</xdr:rowOff>
    </xdr:to>
    <xdr:grpSp>
      <xdr:nvGrpSpPr>
        <xdr:cNvPr id="212023" name="Group 262">
          <a:extLst>
            <a:ext uri="{FF2B5EF4-FFF2-40B4-BE49-F238E27FC236}">
              <a16:creationId xmlns:a16="http://schemas.microsoft.com/office/drawing/2014/main" id="{1E4588A9-41B3-486C-8793-90D96D6E0C7E}"/>
            </a:ext>
          </a:extLst>
        </xdr:cNvPr>
        <xdr:cNvGrpSpPr>
          <a:grpSpLocks/>
        </xdr:cNvGrpSpPr>
      </xdr:nvGrpSpPr>
      <xdr:grpSpPr bwMode="auto">
        <a:xfrm>
          <a:off x="6400800" y="1771650"/>
          <a:ext cx="133350" cy="209550"/>
          <a:chOff x="4343411" y="7458078"/>
          <a:chExt cx="640886" cy="595872"/>
        </a:xfrm>
      </xdr:grpSpPr>
      <xdr:sp macro="" textlink="">
        <xdr:nvSpPr>
          <xdr:cNvPr id="191" name="Rectangle 190">
            <a:extLst>
              <a:ext uri="{FF2B5EF4-FFF2-40B4-BE49-F238E27FC236}">
                <a16:creationId xmlns:a16="http://schemas.microsoft.com/office/drawing/2014/main" id="{2C986F0B-F5F2-43E0-A7F4-92AB2E16C62C}"/>
              </a:ext>
            </a:extLst>
          </xdr:cNvPr>
          <xdr:cNvSpPr/>
        </xdr:nvSpPr>
        <xdr:spPr>
          <a:xfrm>
            <a:off x="4389189" y="7918525"/>
            <a:ext cx="320443" cy="1354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12034" name="Group 374">
            <a:extLst>
              <a:ext uri="{FF2B5EF4-FFF2-40B4-BE49-F238E27FC236}">
                <a16:creationId xmlns:a16="http://schemas.microsoft.com/office/drawing/2014/main" id="{127D9A7E-0D06-403A-8576-9727C0E1AE35}"/>
              </a:ext>
            </a:extLst>
          </xdr:cNvPr>
          <xdr:cNvGrpSpPr>
            <a:grpSpLocks/>
          </xdr:cNvGrpSpPr>
        </xdr:nvGrpSpPr>
        <xdr:grpSpPr bwMode="auto">
          <a:xfrm>
            <a:off x="4343411" y="7458078"/>
            <a:ext cx="640886" cy="591185"/>
            <a:chOff x="4343411" y="7458078"/>
            <a:chExt cx="640886" cy="591185"/>
          </a:xfrm>
        </xdr:grpSpPr>
        <xdr:sp macro="" textlink="">
          <xdr:nvSpPr>
            <xdr:cNvPr id="193" name="Flowchart: Collate 192">
              <a:extLst>
                <a:ext uri="{FF2B5EF4-FFF2-40B4-BE49-F238E27FC236}">
                  <a16:creationId xmlns:a16="http://schemas.microsoft.com/office/drawing/2014/main" id="{0B3778F3-6B0A-4E3E-A555-853EA89B3952}"/>
                </a:ext>
              </a:extLst>
            </xdr:cNvPr>
            <xdr:cNvSpPr/>
          </xdr:nvSpPr>
          <xdr:spPr bwMode="auto">
            <a:xfrm rot="10800000">
              <a:off x="4343411" y="7458078"/>
              <a:ext cx="457776" cy="487531"/>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194" name="Straight Connector 193">
              <a:extLst>
                <a:ext uri="{FF2B5EF4-FFF2-40B4-BE49-F238E27FC236}">
                  <a16:creationId xmlns:a16="http://schemas.microsoft.com/office/drawing/2014/main" id="{D1CFC0DF-1309-478A-9E03-AD3317374D34}"/>
                </a:ext>
              </a:extLst>
            </xdr:cNvPr>
            <xdr:cNvCxnSpPr>
              <a:stCxn id="193" idx="1"/>
            </xdr:cNvCxnSpPr>
          </xdr:nvCxnSpPr>
          <xdr:spPr bwMode="auto">
            <a:xfrm rot="5400000" flipH="1" flipV="1">
              <a:off x="4778300" y="7468758"/>
              <a:ext cx="0" cy="411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 name="Straight Connector 194">
              <a:extLst>
                <a:ext uri="{FF2B5EF4-FFF2-40B4-BE49-F238E27FC236}">
                  <a16:creationId xmlns:a16="http://schemas.microsoft.com/office/drawing/2014/main" id="{B59E0760-20E9-439F-9AF8-03DDBA3F50EA}"/>
                </a:ext>
              </a:extLst>
            </xdr:cNvPr>
            <xdr:cNvCxnSpPr/>
          </xdr:nvCxnSpPr>
          <xdr:spPr bwMode="auto">
            <a:xfrm rot="5400000" flipV="1">
              <a:off x="4862412" y="7688302"/>
              <a:ext cx="2437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Oval 195">
              <a:extLst>
                <a:ext uri="{FF2B5EF4-FFF2-40B4-BE49-F238E27FC236}">
                  <a16:creationId xmlns:a16="http://schemas.microsoft.com/office/drawing/2014/main" id="{A406EA81-6340-469F-894B-FD9E7A63C1D3}"/>
                </a:ext>
              </a:extLst>
            </xdr:cNvPr>
            <xdr:cNvSpPr/>
          </xdr:nvSpPr>
          <xdr:spPr bwMode="auto">
            <a:xfrm rot="5400000">
              <a:off x="4481697" y="7619635"/>
              <a:ext cx="135425" cy="137333"/>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197" name="Straight Connector 196">
              <a:extLst>
                <a:ext uri="{FF2B5EF4-FFF2-40B4-BE49-F238E27FC236}">
                  <a16:creationId xmlns:a16="http://schemas.microsoft.com/office/drawing/2014/main" id="{C0309033-779F-4DFB-AF7C-F6EC9B112D34}"/>
                </a:ext>
              </a:extLst>
            </xdr:cNvPr>
            <xdr:cNvCxnSpPr/>
          </xdr:nvCxnSpPr>
          <xdr:spPr>
            <a:xfrm rot="10800000" flipH="1">
              <a:off x="4389189" y="8053949"/>
              <a:ext cx="320443"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104775</xdr:colOff>
      <xdr:row>21</xdr:row>
      <xdr:rowOff>19050</xdr:rowOff>
    </xdr:from>
    <xdr:to>
      <xdr:col>16</xdr:col>
      <xdr:colOff>9525</xdr:colOff>
      <xdr:row>22</xdr:row>
      <xdr:rowOff>104775</xdr:rowOff>
    </xdr:to>
    <xdr:grpSp>
      <xdr:nvGrpSpPr>
        <xdr:cNvPr id="258" name="Group 257">
          <a:extLst>
            <a:ext uri="{FF2B5EF4-FFF2-40B4-BE49-F238E27FC236}">
              <a16:creationId xmlns:a16="http://schemas.microsoft.com/office/drawing/2014/main" id="{0807412A-85BF-46AF-8A9B-4E53A9651ED4}"/>
            </a:ext>
          </a:extLst>
        </xdr:cNvPr>
        <xdr:cNvGrpSpPr/>
      </xdr:nvGrpSpPr>
      <xdr:grpSpPr>
        <a:xfrm>
          <a:off x="1590675" y="2619375"/>
          <a:ext cx="247650" cy="209550"/>
          <a:chOff x="9105900" y="10525124"/>
          <a:chExt cx="1935421" cy="1647267"/>
        </a:xfrm>
      </xdr:grpSpPr>
      <xdr:sp macro="" textlink="">
        <xdr:nvSpPr>
          <xdr:cNvPr id="259" name="Rectangle 258">
            <a:extLst>
              <a:ext uri="{FF2B5EF4-FFF2-40B4-BE49-F238E27FC236}">
                <a16:creationId xmlns:a16="http://schemas.microsoft.com/office/drawing/2014/main" id="{365CED02-6A17-40C6-812D-CF1E9A31DECF}"/>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60" name="Group 259">
            <a:extLst>
              <a:ext uri="{FF2B5EF4-FFF2-40B4-BE49-F238E27FC236}">
                <a16:creationId xmlns:a16="http://schemas.microsoft.com/office/drawing/2014/main" id="{FF1CDB74-2B55-44F4-9E59-29883B5B2291}"/>
              </a:ext>
            </a:extLst>
          </xdr:cNvPr>
          <xdr:cNvGrpSpPr/>
        </xdr:nvGrpSpPr>
        <xdr:grpSpPr>
          <a:xfrm>
            <a:off x="9458325" y="10553724"/>
            <a:ext cx="1582996" cy="1618667"/>
            <a:chOff x="9672631" y="10572773"/>
            <a:chExt cx="1862144" cy="1618667"/>
          </a:xfrm>
        </xdr:grpSpPr>
        <xdr:grpSp>
          <xdr:nvGrpSpPr>
            <xdr:cNvPr id="261" name="Group 160">
              <a:extLst>
                <a:ext uri="{FF2B5EF4-FFF2-40B4-BE49-F238E27FC236}">
                  <a16:creationId xmlns:a16="http://schemas.microsoft.com/office/drawing/2014/main" id="{D4A6594C-2BFE-4365-8256-EB92592B7318}"/>
                </a:ext>
              </a:extLst>
            </xdr:cNvPr>
            <xdr:cNvGrpSpPr>
              <a:grpSpLocks/>
            </xdr:cNvGrpSpPr>
          </xdr:nvGrpSpPr>
          <xdr:grpSpPr bwMode="auto">
            <a:xfrm rot="5400000">
              <a:off x="9366667" y="10497738"/>
              <a:ext cx="1618667" cy="1730640"/>
              <a:chOff x="967311" y="8951113"/>
              <a:chExt cx="914400" cy="651143"/>
            </a:xfrm>
          </xdr:grpSpPr>
          <xdr:sp macro="" textlink="">
            <xdr:nvSpPr>
              <xdr:cNvPr id="265" name="Flowchart: Collate 264">
                <a:extLst>
                  <a:ext uri="{FF2B5EF4-FFF2-40B4-BE49-F238E27FC236}">
                    <a16:creationId xmlns:a16="http://schemas.microsoft.com/office/drawing/2014/main" id="{83EF8B0A-79B0-474C-A7C7-4F6C50278D2D}"/>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66" name="Straight Connector 265">
                <a:extLst>
                  <a:ext uri="{FF2B5EF4-FFF2-40B4-BE49-F238E27FC236}">
                    <a16:creationId xmlns:a16="http://schemas.microsoft.com/office/drawing/2014/main" id="{65CD27CA-8284-4A6C-95A6-FD4727CC2AB4}"/>
                  </a:ext>
                </a:extLst>
              </xdr:cNvPr>
              <xdr:cNvCxnSpPr>
                <a:stCxn id="265"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62" name="Group 739">
              <a:extLst>
                <a:ext uri="{FF2B5EF4-FFF2-40B4-BE49-F238E27FC236}">
                  <a16:creationId xmlns:a16="http://schemas.microsoft.com/office/drawing/2014/main" id="{AEBCFCE1-BAA1-4049-8F1C-036CC5166117}"/>
                </a:ext>
              </a:extLst>
            </xdr:cNvPr>
            <xdr:cNvGrpSpPr>
              <a:grpSpLocks/>
            </xdr:cNvGrpSpPr>
          </xdr:nvGrpSpPr>
          <xdr:grpSpPr bwMode="auto">
            <a:xfrm rot="5400000">
              <a:off x="9931465" y="10675315"/>
              <a:ext cx="809344" cy="1375501"/>
              <a:chOff x="4407561" y="8451137"/>
              <a:chExt cx="84219" cy="134638"/>
            </a:xfrm>
          </xdr:grpSpPr>
          <xdr:cxnSp macro="">
            <xdr:nvCxnSpPr>
              <xdr:cNvPr id="263" name="Straight Connector 262">
                <a:extLst>
                  <a:ext uri="{FF2B5EF4-FFF2-40B4-BE49-F238E27FC236}">
                    <a16:creationId xmlns:a16="http://schemas.microsoft.com/office/drawing/2014/main" id="{DB875997-F86A-49FE-A61C-B430EF35DA15}"/>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4" name="Oval 263">
                <a:extLst>
                  <a:ext uri="{FF2B5EF4-FFF2-40B4-BE49-F238E27FC236}">
                    <a16:creationId xmlns:a16="http://schemas.microsoft.com/office/drawing/2014/main" id="{5509A66C-CB88-4F3B-9FD4-E85993205D87}"/>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20</xdr:col>
      <xdr:colOff>95250</xdr:colOff>
      <xdr:row>21</xdr:row>
      <xdr:rowOff>28575</xdr:rowOff>
    </xdr:from>
    <xdr:to>
      <xdr:col>23</xdr:col>
      <xdr:colOff>0</xdr:colOff>
      <xdr:row>22</xdr:row>
      <xdr:rowOff>114300</xdr:rowOff>
    </xdr:to>
    <xdr:grpSp>
      <xdr:nvGrpSpPr>
        <xdr:cNvPr id="267" name="Group 266">
          <a:extLst>
            <a:ext uri="{FF2B5EF4-FFF2-40B4-BE49-F238E27FC236}">
              <a16:creationId xmlns:a16="http://schemas.microsoft.com/office/drawing/2014/main" id="{F16B45B5-3ABD-4F06-A33A-0A8E97A98FF7}"/>
            </a:ext>
          </a:extLst>
        </xdr:cNvPr>
        <xdr:cNvGrpSpPr/>
      </xdr:nvGrpSpPr>
      <xdr:grpSpPr>
        <a:xfrm>
          <a:off x="2381250" y="2628900"/>
          <a:ext cx="247650" cy="209550"/>
          <a:chOff x="9105900" y="10525124"/>
          <a:chExt cx="1935421" cy="1647267"/>
        </a:xfrm>
      </xdr:grpSpPr>
      <xdr:sp macro="" textlink="">
        <xdr:nvSpPr>
          <xdr:cNvPr id="268" name="Rectangle 267">
            <a:extLst>
              <a:ext uri="{FF2B5EF4-FFF2-40B4-BE49-F238E27FC236}">
                <a16:creationId xmlns:a16="http://schemas.microsoft.com/office/drawing/2014/main" id="{7A1D1BDB-F5E8-402D-BEA5-DD57A5E14F20}"/>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69" name="Group 268">
            <a:extLst>
              <a:ext uri="{FF2B5EF4-FFF2-40B4-BE49-F238E27FC236}">
                <a16:creationId xmlns:a16="http://schemas.microsoft.com/office/drawing/2014/main" id="{FBE9B4A4-F93D-49AD-8BB1-43FA774885A0}"/>
              </a:ext>
            </a:extLst>
          </xdr:cNvPr>
          <xdr:cNvGrpSpPr/>
        </xdr:nvGrpSpPr>
        <xdr:grpSpPr>
          <a:xfrm>
            <a:off x="9458325" y="10553724"/>
            <a:ext cx="1582996" cy="1618667"/>
            <a:chOff x="9672631" y="10572773"/>
            <a:chExt cx="1862144" cy="1618667"/>
          </a:xfrm>
        </xdr:grpSpPr>
        <xdr:grpSp>
          <xdr:nvGrpSpPr>
            <xdr:cNvPr id="270" name="Group 160">
              <a:extLst>
                <a:ext uri="{FF2B5EF4-FFF2-40B4-BE49-F238E27FC236}">
                  <a16:creationId xmlns:a16="http://schemas.microsoft.com/office/drawing/2014/main" id="{4F075875-F3A7-46AF-96FA-848FD1BAFFCC}"/>
                </a:ext>
              </a:extLst>
            </xdr:cNvPr>
            <xdr:cNvGrpSpPr>
              <a:grpSpLocks/>
            </xdr:cNvGrpSpPr>
          </xdr:nvGrpSpPr>
          <xdr:grpSpPr bwMode="auto">
            <a:xfrm rot="5400000">
              <a:off x="9366667" y="10497738"/>
              <a:ext cx="1618667" cy="1730640"/>
              <a:chOff x="967311" y="8951113"/>
              <a:chExt cx="914400" cy="651143"/>
            </a:xfrm>
          </xdr:grpSpPr>
          <xdr:sp macro="" textlink="">
            <xdr:nvSpPr>
              <xdr:cNvPr id="274" name="Flowchart: Collate 273">
                <a:extLst>
                  <a:ext uri="{FF2B5EF4-FFF2-40B4-BE49-F238E27FC236}">
                    <a16:creationId xmlns:a16="http://schemas.microsoft.com/office/drawing/2014/main" id="{3AFB86F6-4BD4-4476-9E0C-55B0AB311B25}"/>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75" name="Straight Connector 274">
                <a:extLst>
                  <a:ext uri="{FF2B5EF4-FFF2-40B4-BE49-F238E27FC236}">
                    <a16:creationId xmlns:a16="http://schemas.microsoft.com/office/drawing/2014/main" id="{A59A0A04-FF39-464A-8FAA-52E7174EA3B6}"/>
                  </a:ext>
                </a:extLst>
              </xdr:cNvPr>
              <xdr:cNvCxnSpPr>
                <a:stCxn id="274"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71" name="Group 739">
              <a:extLst>
                <a:ext uri="{FF2B5EF4-FFF2-40B4-BE49-F238E27FC236}">
                  <a16:creationId xmlns:a16="http://schemas.microsoft.com/office/drawing/2014/main" id="{01E753DD-F833-4384-803E-E4CA120D3A47}"/>
                </a:ext>
              </a:extLst>
            </xdr:cNvPr>
            <xdr:cNvGrpSpPr>
              <a:grpSpLocks/>
            </xdr:cNvGrpSpPr>
          </xdr:nvGrpSpPr>
          <xdr:grpSpPr bwMode="auto">
            <a:xfrm rot="5400000">
              <a:off x="9931465" y="10675315"/>
              <a:ext cx="809344" cy="1375501"/>
              <a:chOff x="4407561" y="8451137"/>
              <a:chExt cx="84219" cy="134638"/>
            </a:xfrm>
          </xdr:grpSpPr>
          <xdr:cxnSp macro="">
            <xdr:nvCxnSpPr>
              <xdr:cNvPr id="272" name="Straight Connector 271">
                <a:extLst>
                  <a:ext uri="{FF2B5EF4-FFF2-40B4-BE49-F238E27FC236}">
                    <a16:creationId xmlns:a16="http://schemas.microsoft.com/office/drawing/2014/main" id="{42DE3C51-F942-4646-A12C-B76191C9EFB8}"/>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3" name="Oval 272">
                <a:extLst>
                  <a:ext uri="{FF2B5EF4-FFF2-40B4-BE49-F238E27FC236}">
                    <a16:creationId xmlns:a16="http://schemas.microsoft.com/office/drawing/2014/main" id="{E0849016-1060-485C-AD81-60CD5F213A7D}"/>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29</xdr:col>
      <xdr:colOff>104775</xdr:colOff>
      <xdr:row>21</xdr:row>
      <xdr:rowOff>19050</xdr:rowOff>
    </xdr:from>
    <xdr:to>
      <xdr:col>32</xdr:col>
      <xdr:colOff>9525</xdr:colOff>
      <xdr:row>22</xdr:row>
      <xdr:rowOff>104775</xdr:rowOff>
    </xdr:to>
    <xdr:grpSp>
      <xdr:nvGrpSpPr>
        <xdr:cNvPr id="276" name="Group 275">
          <a:extLst>
            <a:ext uri="{FF2B5EF4-FFF2-40B4-BE49-F238E27FC236}">
              <a16:creationId xmlns:a16="http://schemas.microsoft.com/office/drawing/2014/main" id="{546FE560-4D30-4D2B-B0F5-F2B3CB9FD241}"/>
            </a:ext>
          </a:extLst>
        </xdr:cNvPr>
        <xdr:cNvGrpSpPr/>
      </xdr:nvGrpSpPr>
      <xdr:grpSpPr>
        <a:xfrm>
          <a:off x="3419475" y="2619375"/>
          <a:ext cx="247650" cy="209550"/>
          <a:chOff x="9105900" y="10525124"/>
          <a:chExt cx="1935421" cy="1647267"/>
        </a:xfrm>
      </xdr:grpSpPr>
      <xdr:sp macro="" textlink="">
        <xdr:nvSpPr>
          <xdr:cNvPr id="277" name="Rectangle 276">
            <a:extLst>
              <a:ext uri="{FF2B5EF4-FFF2-40B4-BE49-F238E27FC236}">
                <a16:creationId xmlns:a16="http://schemas.microsoft.com/office/drawing/2014/main" id="{C7882F45-5308-4A8C-B77F-CA1C4FABEA78}"/>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78" name="Group 277">
            <a:extLst>
              <a:ext uri="{FF2B5EF4-FFF2-40B4-BE49-F238E27FC236}">
                <a16:creationId xmlns:a16="http://schemas.microsoft.com/office/drawing/2014/main" id="{AA43ADAF-BE93-421D-AA61-5E3DB6190363}"/>
              </a:ext>
            </a:extLst>
          </xdr:cNvPr>
          <xdr:cNvGrpSpPr/>
        </xdr:nvGrpSpPr>
        <xdr:grpSpPr>
          <a:xfrm>
            <a:off x="9458325" y="10553724"/>
            <a:ext cx="1582996" cy="1618667"/>
            <a:chOff x="9672631" y="10572773"/>
            <a:chExt cx="1862144" cy="1618667"/>
          </a:xfrm>
        </xdr:grpSpPr>
        <xdr:grpSp>
          <xdr:nvGrpSpPr>
            <xdr:cNvPr id="279" name="Group 160">
              <a:extLst>
                <a:ext uri="{FF2B5EF4-FFF2-40B4-BE49-F238E27FC236}">
                  <a16:creationId xmlns:a16="http://schemas.microsoft.com/office/drawing/2014/main" id="{1722EB79-6EE4-4D6C-91B2-6988BD06F6AE}"/>
                </a:ext>
              </a:extLst>
            </xdr:cNvPr>
            <xdr:cNvGrpSpPr>
              <a:grpSpLocks/>
            </xdr:cNvGrpSpPr>
          </xdr:nvGrpSpPr>
          <xdr:grpSpPr bwMode="auto">
            <a:xfrm rot="5400000">
              <a:off x="9366667" y="10497738"/>
              <a:ext cx="1618667" cy="1730640"/>
              <a:chOff x="967311" y="8951113"/>
              <a:chExt cx="914400" cy="651143"/>
            </a:xfrm>
          </xdr:grpSpPr>
          <xdr:sp macro="" textlink="">
            <xdr:nvSpPr>
              <xdr:cNvPr id="283" name="Flowchart: Collate 282">
                <a:extLst>
                  <a:ext uri="{FF2B5EF4-FFF2-40B4-BE49-F238E27FC236}">
                    <a16:creationId xmlns:a16="http://schemas.microsoft.com/office/drawing/2014/main" id="{293255F6-1AC4-4F2D-88D7-ECFA9E3071A1}"/>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84" name="Straight Connector 283">
                <a:extLst>
                  <a:ext uri="{FF2B5EF4-FFF2-40B4-BE49-F238E27FC236}">
                    <a16:creationId xmlns:a16="http://schemas.microsoft.com/office/drawing/2014/main" id="{77A0A296-5C2B-43A2-A548-F8C6450D2955}"/>
                  </a:ext>
                </a:extLst>
              </xdr:cNvPr>
              <xdr:cNvCxnSpPr>
                <a:stCxn id="283"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80" name="Group 739">
              <a:extLst>
                <a:ext uri="{FF2B5EF4-FFF2-40B4-BE49-F238E27FC236}">
                  <a16:creationId xmlns:a16="http://schemas.microsoft.com/office/drawing/2014/main" id="{66D3E01E-0258-4588-81D8-C914BF26A4F4}"/>
                </a:ext>
              </a:extLst>
            </xdr:cNvPr>
            <xdr:cNvGrpSpPr>
              <a:grpSpLocks/>
            </xdr:cNvGrpSpPr>
          </xdr:nvGrpSpPr>
          <xdr:grpSpPr bwMode="auto">
            <a:xfrm rot="5400000">
              <a:off x="9931465" y="10675315"/>
              <a:ext cx="809344" cy="1375501"/>
              <a:chOff x="4407561" y="8451137"/>
              <a:chExt cx="84219" cy="134638"/>
            </a:xfrm>
          </xdr:grpSpPr>
          <xdr:cxnSp macro="">
            <xdr:nvCxnSpPr>
              <xdr:cNvPr id="281" name="Straight Connector 280">
                <a:extLst>
                  <a:ext uri="{FF2B5EF4-FFF2-40B4-BE49-F238E27FC236}">
                    <a16:creationId xmlns:a16="http://schemas.microsoft.com/office/drawing/2014/main" id="{8FA7C288-BD68-468F-964F-B273520DBFA7}"/>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2" name="Oval 281">
                <a:extLst>
                  <a:ext uri="{FF2B5EF4-FFF2-40B4-BE49-F238E27FC236}">
                    <a16:creationId xmlns:a16="http://schemas.microsoft.com/office/drawing/2014/main" id="{87BE96B4-3165-41E7-8499-F098C05A1CC9}"/>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twoCellAnchor>
    <xdr:from>
      <xdr:col>2</xdr:col>
      <xdr:colOff>76200</xdr:colOff>
      <xdr:row>21</xdr:row>
      <xdr:rowOff>19050</xdr:rowOff>
    </xdr:from>
    <xdr:to>
      <xdr:col>8</xdr:col>
      <xdr:colOff>82366</xdr:colOff>
      <xdr:row>25</xdr:row>
      <xdr:rowOff>85725</xdr:rowOff>
    </xdr:to>
    <xdr:grpSp>
      <xdr:nvGrpSpPr>
        <xdr:cNvPr id="285" name="Group 309">
          <a:extLst>
            <a:ext uri="{FF2B5EF4-FFF2-40B4-BE49-F238E27FC236}">
              <a16:creationId xmlns:a16="http://schemas.microsoft.com/office/drawing/2014/main" id="{DE24F39E-4237-46F2-9DBC-2994B7432EF1}"/>
            </a:ext>
          </a:extLst>
        </xdr:cNvPr>
        <xdr:cNvGrpSpPr>
          <a:grpSpLocks/>
        </xdr:cNvGrpSpPr>
      </xdr:nvGrpSpPr>
      <xdr:grpSpPr bwMode="auto">
        <a:xfrm>
          <a:off x="304800" y="2619375"/>
          <a:ext cx="691966" cy="561975"/>
          <a:chOff x="2867025" y="7705725"/>
          <a:chExt cx="681965" cy="609600"/>
        </a:xfrm>
      </xdr:grpSpPr>
      <xdr:grpSp>
        <xdr:nvGrpSpPr>
          <xdr:cNvPr id="286" name="Group 750">
            <a:extLst>
              <a:ext uri="{FF2B5EF4-FFF2-40B4-BE49-F238E27FC236}">
                <a16:creationId xmlns:a16="http://schemas.microsoft.com/office/drawing/2014/main" id="{065BD5E1-006C-4C6B-BF55-4E9CBB0FABCF}"/>
              </a:ext>
            </a:extLst>
          </xdr:cNvPr>
          <xdr:cNvGrpSpPr>
            <a:grpSpLocks/>
          </xdr:cNvGrpSpPr>
        </xdr:nvGrpSpPr>
        <xdr:grpSpPr bwMode="auto">
          <a:xfrm>
            <a:off x="3344777" y="7705725"/>
            <a:ext cx="204213" cy="238125"/>
            <a:chOff x="4012090" y="6781812"/>
            <a:chExt cx="1427934" cy="1180641"/>
          </a:xfrm>
        </xdr:grpSpPr>
        <xdr:sp macro="" textlink="">
          <xdr:nvSpPr>
            <xdr:cNvPr id="289" name="Rectangle 288">
              <a:extLst>
                <a:ext uri="{FF2B5EF4-FFF2-40B4-BE49-F238E27FC236}">
                  <a16:creationId xmlns:a16="http://schemas.microsoft.com/office/drawing/2014/main" id="{EA71A00D-EC22-4D19-82B2-7F6EFB42AC7E}"/>
                </a:ext>
              </a:extLst>
            </xdr:cNvPr>
            <xdr:cNvSpPr/>
          </xdr:nvSpPr>
          <xdr:spPr>
            <a:xfrm>
              <a:off x="4028534" y="6781812"/>
              <a:ext cx="1074260" cy="11806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90" name="Group 740">
              <a:extLst>
                <a:ext uri="{FF2B5EF4-FFF2-40B4-BE49-F238E27FC236}">
                  <a16:creationId xmlns:a16="http://schemas.microsoft.com/office/drawing/2014/main" id="{A465782E-9A5C-45C4-8A8C-100719897287}"/>
                </a:ext>
              </a:extLst>
            </xdr:cNvPr>
            <xdr:cNvGrpSpPr>
              <a:grpSpLocks/>
            </xdr:cNvGrpSpPr>
          </xdr:nvGrpSpPr>
          <xdr:grpSpPr bwMode="auto">
            <a:xfrm rot="5400000">
              <a:off x="4159319" y="6634591"/>
              <a:ext cx="1133475" cy="1427934"/>
              <a:chOff x="4365454" y="8443842"/>
              <a:chExt cx="168436" cy="174988"/>
            </a:xfrm>
          </xdr:grpSpPr>
          <xdr:grpSp>
            <xdr:nvGrpSpPr>
              <xdr:cNvPr id="291" name="Group 160">
                <a:extLst>
                  <a:ext uri="{FF2B5EF4-FFF2-40B4-BE49-F238E27FC236}">
                    <a16:creationId xmlns:a16="http://schemas.microsoft.com/office/drawing/2014/main" id="{02A02473-9B0F-4D4A-941F-E67A430AC652}"/>
                  </a:ext>
                </a:extLst>
              </xdr:cNvPr>
              <xdr:cNvGrpSpPr>
                <a:grpSpLocks/>
              </xdr:cNvGrpSpPr>
            </xdr:nvGrpSpPr>
            <xdr:grpSpPr bwMode="auto">
              <a:xfrm>
                <a:off x="4365454" y="8449430"/>
                <a:ext cx="168436" cy="169400"/>
                <a:chOff x="967311" y="8951113"/>
                <a:chExt cx="914400" cy="651143"/>
              </a:xfrm>
            </xdr:grpSpPr>
            <xdr:sp macro="" textlink="">
              <xdr:nvSpPr>
                <xdr:cNvPr id="295" name="Flowchart: Collate 294">
                  <a:extLst>
                    <a:ext uri="{FF2B5EF4-FFF2-40B4-BE49-F238E27FC236}">
                      <a16:creationId xmlns:a16="http://schemas.microsoft.com/office/drawing/2014/main" id="{AC1122FA-FA0C-49AD-8F21-A62277C156B3}"/>
                    </a:ext>
                  </a:extLst>
                </xdr:cNvPr>
                <xdr:cNvSpPr/>
              </xdr:nvSpPr>
              <xdr:spPr>
                <a:xfrm rot="5400000">
                  <a:off x="1206326" y="8944327"/>
                  <a:ext cx="474399" cy="952450"/>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296" name="Straight Connector 295">
                  <a:extLst>
                    <a:ext uri="{FF2B5EF4-FFF2-40B4-BE49-F238E27FC236}">
                      <a16:creationId xmlns:a16="http://schemas.microsoft.com/office/drawing/2014/main" id="{012B4159-A525-4AEC-9759-75510477F109}"/>
                    </a:ext>
                  </a:extLst>
                </xdr:cNvPr>
                <xdr:cNvCxnSpPr>
                  <a:stCxn id="295" idx="1"/>
                </xdr:cNvCxnSpPr>
              </xdr:nvCxnSpPr>
              <xdr:spPr>
                <a:xfrm flipH="1" flipV="1">
                  <a:off x="1424477" y="8961966"/>
                  <a:ext cx="0" cy="3795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92" name="Group 739">
                <a:extLst>
                  <a:ext uri="{FF2B5EF4-FFF2-40B4-BE49-F238E27FC236}">
                    <a16:creationId xmlns:a16="http://schemas.microsoft.com/office/drawing/2014/main" id="{7BE6EEE2-7091-4098-B570-D344F3CE00EE}"/>
                  </a:ext>
                </a:extLst>
              </xdr:cNvPr>
              <xdr:cNvGrpSpPr>
                <a:grpSpLocks/>
              </xdr:cNvGrpSpPr>
            </xdr:nvGrpSpPr>
            <xdr:grpSpPr bwMode="auto">
              <a:xfrm>
                <a:off x="4399948" y="8443842"/>
                <a:ext cx="105267" cy="148286"/>
                <a:chOff x="4399948" y="8443842"/>
                <a:chExt cx="105267" cy="148286"/>
              </a:xfrm>
            </xdr:grpSpPr>
            <xdr:cxnSp macro="">
              <xdr:nvCxnSpPr>
                <xdr:cNvPr id="293" name="Straight Connector 292">
                  <a:extLst>
                    <a:ext uri="{FF2B5EF4-FFF2-40B4-BE49-F238E27FC236}">
                      <a16:creationId xmlns:a16="http://schemas.microsoft.com/office/drawing/2014/main" id="{A6400B3A-3A17-4F4E-B353-E0FE232E04E8}"/>
                    </a:ext>
                  </a:extLst>
                </xdr:cNvPr>
                <xdr:cNvCxnSpPr/>
              </xdr:nvCxnSpPr>
              <xdr:spPr>
                <a:xfrm flipV="1">
                  <a:off x="4399948" y="8443842"/>
                  <a:ext cx="1052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4" name="Oval 293">
                  <a:extLst>
                    <a:ext uri="{FF2B5EF4-FFF2-40B4-BE49-F238E27FC236}">
                      <a16:creationId xmlns:a16="http://schemas.microsoft.com/office/drawing/2014/main" id="{A7FE69FF-75CC-435D-A3FE-7DE9C54066F9}"/>
                    </a:ext>
                  </a:extLst>
                </xdr:cNvPr>
                <xdr:cNvSpPr/>
              </xdr:nvSpPr>
              <xdr:spPr>
                <a:xfrm>
                  <a:off x="4428613" y="8559216"/>
                  <a:ext cx="42107" cy="32912"/>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sp macro="" textlink="">
        <xdr:nvSpPr>
          <xdr:cNvPr id="287" name="Line 23">
            <a:extLst>
              <a:ext uri="{FF2B5EF4-FFF2-40B4-BE49-F238E27FC236}">
                <a16:creationId xmlns:a16="http://schemas.microsoft.com/office/drawing/2014/main" id="{DD20B6ED-7FDC-4560-B004-01164534CE99}"/>
              </a:ext>
            </a:extLst>
          </xdr:cNvPr>
          <xdr:cNvSpPr>
            <a:spLocks noChangeShapeType="1"/>
          </xdr:cNvSpPr>
        </xdr:nvSpPr>
        <xdr:spPr bwMode="auto">
          <a:xfrm flipV="1">
            <a:off x="3067050" y="7934325"/>
            <a:ext cx="285751"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8" name="Oval 287">
            <a:extLst>
              <a:ext uri="{FF2B5EF4-FFF2-40B4-BE49-F238E27FC236}">
                <a16:creationId xmlns:a16="http://schemas.microsoft.com/office/drawing/2014/main" id="{43ACD24A-AE64-42EA-B597-3DE35CAA6561}"/>
              </a:ext>
            </a:extLst>
          </xdr:cNvPr>
          <xdr:cNvSpPr>
            <a:spLocks noChangeArrowheads="1"/>
          </xdr:cNvSpPr>
        </xdr:nvSpPr>
        <xdr:spPr bwMode="auto">
          <a:xfrm>
            <a:off x="2867025" y="8077200"/>
            <a:ext cx="230450" cy="238125"/>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a:t>
            </a:r>
          </a:p>
        </xdr:txBody>
      </xdr:sp>
    </xdr:grpSp>
    <xdr:clientData/>
  </xdr:twoCellAnchor>
  <xdr:twoCellAnchor>
    <xdr:from>
      <xdr:col>46</xdr:col>
      <xdr:colOff>47625</xdr:colOff>
      <xdr:row>12</xdr:row>
      <xdr:rowOff>95250</xdr:rowOff>
    </xdr:from>
    <xdr:to>
      <xdr:col>48</xdr:col>
      <xdr:colOff>66675</xdr:colOff>
      <xdr:row>14</xdr:row>
      <xdr:rowOff>57150</xdr:rowOff>
    </xdr:to>
    <xdr:grpSp>
      <xdr:nvGrpSpPr>
        <xdr:cNvPr id="297" name="Group 296">
          <a:extLst>
            <a:ext uri="{FF2B5EF4-FFF2-40B4-BE49-F238E27FC236}">
              <a16:creationId xmlns:a16="http://schemas.microsoft.com/office/drawing/2014/main" id="{8E6A88D1-AB16-4DF3-B8F2-04AAA3A9DC1B}"/>
            </a:ext>
          </a:extLst>
        </xdr:cNvPr>
        <xdr:cNvGrpSpPr/>
      </xdr:nvGrpSpPr>
      <xdr:grpSpPr>
        <a:xfrm>
          <a:off x="5305425" y="1581150"/>
          <a:ext cx="247650" cy="209550"/>
          <a:chOff x="9105900" y="10525124"/>
          <a:chExt cx="1935421" cy="1647267"/>
        </a:xfrm>
      </xdr:grpSpPr>
      <xdr:sp macro="" textlink="">
        <xdr:nvSpPr>
          <xdr:cNvPr id="298" name="Rectangle 297">
            <a:extLst>
              <a:ext uri="{FF2B5EF4-FFF2-40B4-BE49-F238E27FC236}">
                <a16:creationId xmlns:a16="http://schemas.microsoft.com/office/drawing/2014/main" id="{3D230ADF-7FBE-483E-9E55-53786351AB28}"/>
              </a:ext>
            </a:extLst>
          </xdr:cNvPr>
          <xdr:cNvSpPr/>
        </xdr:nvSpPr>
        <xdr:spPr bwMode="auto">
          <a:xfrm>
            <a:off x="9105900" y="10525124"/>
            <a:ext cx="1552576" cy="16383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nvGrpSpPr>
          <xdr:cNvPr id="299" name="Group 298">
            <a:extLst>
              <a:ext uri="{FF2B5EF4-FFF2-40B4-BE49-F238E27FC236}">
                <a16:creationId xmlns:a16="http://schemas.microsoft.com/office/drawing/2014/main" id="{BF8583ED-C77C-4293-944D-AC88BE2B0E57}"/>
              </a:ext>
            </a:extLst>
          </xdr:cNvPr>
          <xdr:cNvGrpSpPr/>
        </xdr:nvGrpSpPr>
        <xdr:grpSpPr>
          <a:xfrm>
            <a:off x="9458325" y="10553724"/>
            <a:ext cx="1582996" cy="1618667"/>
            <a:chOff x="9672631" y="10572773"/>
            <a:chExt cx="1862144" cy="1618667"/>
          </a:xfrm>
        </xdr:grpSpPr>
        <xdr:grpSp>
          <xdr:nvGrpSpPr>
            <xdr:cNvPr id="300" name="Group 160">
              <a:extLst>
                <a:ext uri="{FF2B5EF4-FFF2-40B4-BE49-F238E27FC236}">
                  <a16:creationId xmlns:a16="http://schemas.microsoft.com/office/drawing/2014/main" id="{5BC4AFB4-F5BC-4F5A-8FDF-6DEFCC68FCCD}"/>
                </a:ext>
              </a:extLst>
            </xdr:cNvPr>
            <xdr:cNvGrpSpPr>
              <a:grpSpLocks/>
            </xdr:cNvGrpSpPr>
          </xdr:nvGrpSpPr>
          <xdr:grpSpPr bwMode="auto">
            <a:xfrm rot="5400000">
              <a:off x="9366667" y="10497738"/>
              <a:ext cx="1618667" cy="1730640"/>
              <a:chOff x="967311" y="8951113"/>
              <a:chExt cx="914400" cy="651143"/>
            </a:xfrm>
          </xdr:grpSpPr>
          <xdr:sp macro="" textlink="">
            <xdr:nvSpPr>
              <xdr:cNvPr id="304" name="Flowchart: Collate 303">
                <a:extLst>
                  <a:ext uri="{FF2B5EF4-FFF2-40B4-BE49-F238E27FC236}">
                    <a16:creationId xmlns:a16="http://schemas.microsoft.com/office/drawing/2014/main" id="{1D7B97C0-7D4A-42C5-879A-B545FD3F140E}"/>
                  </a:ext>
                </a:extLst>
              </xdr:cNvPr>
              <xdr:cNvSpPr/>
            </xdr:nvSpPr>
            <xdr:spPr>
              <a:xfrm rot="5400000">
                <a:off x="1194412" y="8919950"/>
                <a:ext cx="460181" cy="914412"/>
              </a:xfrm>
              <a:prstGeom prst="flowChartCollat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cxnSp macro="">
            <xdr:nvCxnSpPr>
              <xdr:cNvPr id="305" name="Straight Connector 304">
                <a:extLst>
                  <a:ext uri="{FF2B5EF4-FFF2-40B4-BE49-F238E27FC236}">
                    <a16:creationId xmlns:a16="http://schemas.microsoft.com/office/drawing/2014/main" id="{97371D01-49A2-4CBF-886C-B1D8F1D2F737}"/>
                  </a:ext>
                </a:extLst>
              </xdr:cNvPr>
              <xdr:cNvCxnSpPr>
                <a:stCxn id="304" idx="1"/>
              </xdr:cNvCxnSpPr>
            </xdr:nvCxnSpPr>
            <xdr:spPr>
              <a:xfrm flipH="1" flipV="1">
                <a:off x="1424501" y="8962992"/>
                <a:ext cx="0" cy="398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01" name="Group 739">
              <a:extLst>
                <a:ext uri="{FF2B5EF4-FFF2-40B4-BE49-F238E27FC236}">
                  <a16:creationId xmlns:a16="http://schemas.microsoft.com/office/drawing/2014/main" id="{CCA4AC83-93A8-4CE5-8E12-71A92208F0F1}"/>
                </a:ext>
              </a:extLst>
            </xdr:cNvPr>
            <xdr:cNvGrpSpPr>
              <a:grpSpLocks/>
            </xdr:cNvGrpSpPr>
          </xdr:nvGrpSpPr>
          <xdr:grpSpPr bwMode="auto">
            <a:xfrm rot="5400000">
              <a:off x="9931465" y="10675315"/>
              <a:ext cx="809344" cy="1375501"/>
              <a:chOff x="4407561" y="8451137"/>
              <a:chExt cx="84219" cy="134638"/>
            </a:xfrm>
          </xdr:grpSpPr>
          <xdr:cxnSp macro="">
            <xdr:nvCxnSpPr>
              <xdr:cNvPr id="302" name="Straight Connector 301">
                <a:extLst>
                  <a:ext uri="{FF2B5EF4-FFF2-40B4-BE49-F238E27FC236}">
                    <a16:creationId xmlns:a16="http://schemas.microsoft.com/office/drawing/2014/main" id="{D6D4CB4C-3C70-4037-B5EE-A2AC1BC60C79}"/>
                  </a:ext>
                </a:extLst>
              </xdr:cNvPr>
              <xdr:cNvCxnSpPr/>
            </xdr:nvCxnSpPr>
            <xdr:spPr>
              <a:xfrm flipV="1">
                <a:off x="4407561" y="8451137"/>
                <a:ext cx="842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3" name="Oval 302">
                <a:extLst>
                  <a:ext uri="{FF2B5EF4-FFF2-40B4-BE49-F238E27FC236}">
                    <a16:creationId xmlns:a16="http://schemas.microsoft.com/office/drawing/2014/main" id="{F4BC8A86-2187-4DAC-AF14-C4813E25C9A8}"/>
                  </a:ext>
                </a:extLst>
              </xdr:cNvPr>
              <xdr:cNvSpPr/>
            </xdr:nvSpPr>
            <xdr:spPr>
              <a:xfrm>
                <a:off x="4428616" y="8537887"/>
                <a:ext cx="42109" cy="4788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9525</xdr:rowOff>
    </xdr:from>
    <xdr:to>
      <xdr:col>5</xdr:col>
      <xdr:colOff>0</xdr:colOff>
      <xdr:row>41</xdr:row>
      <xdr:rowOff>9525</xdr:rowOff>
    </xdr:to>
    <xdr:sp macro="" textlink="">
      <xdr:nvSpPr>
        <xdr:cNvPr id="208023" name="Line 6">
          <a:extLst>
            <a:ext uri="{FF2B5EF4-FFF2-40B4-BE49-F238E27FC236}">
              <a16:creationId xmlns:a16="http://schemas.microsoft.com/office/drawing/2014/main" id="{4EE849A3-AC6C-413E-9CEC-A45F22621E5D}"/>
            </a:ext>
          </a:extLst>
        </xdr:cNvPr>
        <xdr:cNvSpPr>
          <a:spLocks noChangeShapeType="1"/>
        </xdr:cNvSpPr>
      </xdr:nvSpPr>
      <xdr:spPr bwMode="auto">
        <a:xfrm>
          <a:off x="571500" y="504825"/>
          <a:ext cx="0" cy="4581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36</xdr:row>
      <xdr:rowOff>0</xdr:rowOff>
    </xdr:from>
    <xdr:to>
      <xdr:col>22</xdr:col>
      <xdr:colOff>104775</xdr:colOff>
      <xdr:row>36</xdr:row>
      <xdr:rowOff>0</xdr:rowOff>
    </xdr:to>
    <xdr:sp macro="" textlink="">
      <xdr:nvSpPr>
        <xdr:cNvPr id="208024" name="Line 13">
          <a:extLst>
            <a:ext uri="{FF2B5EF4-FFF2-40B4-BE49-F238E27FC236}">
              <a16:creationId xmlns:a16="http://schemas.microsoft.com/office/drawing/2014/main" id="{BA7E076B-495F-4181-9F2E-29DB098A1D09}"/>
            </a:ext>
          </a:extLst>
        </xdr:cNvPr>
        <xdr:cNvSpPr>
          <a:spLocks noChangeShapeType="1"/>
        </xdr:cNvSpPr>
      </xdr:nvSpPr>
      <xdr:spPr bwMode="auto">
        <a:xfrm>
          <a:off x="2286000" y="4457700"/>
          <a:ext cx="3333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39</xdr:row>
      <xdr:rowOff>0</xdr:rowOff>
    </xdr:from>
    <xdr:to>
      <xdr:col>22</xdr:col>
      <xdr:colOff>104775</xdr:colOff>
      <xdr:row>39</xdr:row>
      <xdr:rowOff>0</xdr:rowOff>
    </xdr:to>
    <xdr:sp macro="" textlink="">
      <xdr:nvSpPr>
        <xdr:cNvPr id="208025" name="Line 17">
          <a:extLst>
            <a:ext uri="{FF2B5EF4-FFF2-40B4-BE49-F238E27FC236}">
              <a16:creationId xmlns:a16="http://schemas.microsoft.com/office/drawing/2014/main" id="{883E84DD-9D94-445F-9B3D-ED8D96DA3144}"/>
            </a:ext>
          </a:extLst>
        </xdr:cNvPr>
        <xdr:cNvSpPr>
          <a:spLocks noChangeShapeType="1"/>
        </xdr:cNvSpPr>
      </xdr:nvSpPr>
      <xdr:spPr bwMode="auto">
        <a:xfrm>
          <a:off x="1933575" y="4829175"/>
          <a:ext cx="685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104775</xdr:colOff>
      <xdr:row>41</xdr:row>
      <xdr:rowOff>0</xdr:rowOff>
    </xdr:from>
    <xdr:to>
      <xdr:col>22</xdr:col>
      <xdr:colOff>104775</xdr:colOff>
      <xdr:row>41</xdr:row>
      <xdr:rowOff>0</xdr:rowOff>
    </xdr:to>
    <xdr:sp macro="" textlink="">
      <xdr:nvSpPr>
        <xdr:cNvPr id="208026" name="Line 18">
          <a:extLst>
            <a:ext uri="{FF2B5EF4-FFF2-40B4-BE49-F238E27FC236}">
              <a16:creationId xmlns:a16="http://schemas.microsoft.com/office/drawing/2014/main" id="{55A903A1-9192-4CA3-8735-6BEF6194B6AE}"/>
            </a:ext>
          </a:extLst>
        </xdr:cNvPr>
        <xdr:cNvSpPr>
          <a:spLocks noChangeShapeType="1"/>
        </xdr:cNvSpPr>
      </xdr:nvSpPr>
      <xdr:spPr bwMode="auto">
        <a:xfrm>
          <a:off x="1933575" y="5076825"/>
          <a:ext cx="685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39</xdr:row>
      <xdr:rowOff>9525</xdr:rowOff>
    </xdr:from>
    <xdr:to>
      <xdr:col>56</xdr:col>
      <xdr:colOff>0</xdr:colOff>
      <xdr:row>39</xdr:row>
      <xdr:rowOff>9525</xdr:rowOff>
    </xdr:to>
    <xdr:sp macro="" textlink="">
      <xdr:nvSpPr>
        <xdr:cNvPr id="208027" name="Line 19">
          <a:extLst>
            <a:ext uri="{FF2B5EF4-FFF2-40B4-BE49-F238E27FC236}">
              <a16:creationId xmlns:a16="http://schemas.microsoft.com/office/drawing/2014/main" id="{B1F1EBE0-5784-43B5-AC1F-91C09F985FEF}"/>
            </a:ext>
          </a:extLst>
        </xdr:cNvPr>
        <xdr:cNvSpPr>
          <a:spLocks noChangeShapeType="1"/>
        </xdr:cNvSpPr>
      </xdr:nvSpPr>
      <xdr:spPr bwMode="auto">
        <a:xfrm>
          <a:off x="2628900" y="4838700"/>
          <a:ext cx="377190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104775</xdr:colOff>
      <xdr:row>41</xdr:row>
      <xdr:rowOff>0</xdr:rowOff>
    </xdr:from>
    <xdr:to>
      <xdr:col>55</xdr:col>
      <xdr:colOff>104775</xdr:colOff>
      <xdr:row>41</xdr:row>
      <xdr:rowOff>0</xdr:rowOff>
    </xdr:to>
    <xdr:sp macro="" textlink="">
      <xdr:nvSpPr>
        <xdr:cNvPr id="208028" name="Line 20">
          <a:extLst>
            <a:ext uri="{FF2B5EF4-FFF2-40B4-BE49-F238E27FC236}">
              <a16:creationId xmlns:a16="http://schemas.microsoft.com/office/drawing/2014/main" id="{162E19D5-E716-451F-8625-2660238570B0}"/>
            </a:ext>
          </a:extLst>
        </xdr:cNvPr>
        <xdr:cNvSpPr>
          <a:spLocks noChangeShapeType="1"/>
        </xdr:cNvSpPr>
      </xdr:nvSpPr>
      <xdr:spPr bwMode="auto">
        <a:xfrm>
          <a:off x="2619375" y="5076825"/>
          <a:ext cx="377190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104775</xdr:colOff>
      <xdr:row>47</xdr:row>
      <xdr:rowOff>114300</xdr:rowOff>
    </xdr:from>
    <xdr:to>
      <xdr:col>33</xdr:col>
      <xdr:colOff>9525</xdr:colOff>
      <xdr:row>54</xdr:row>
      <xdr:rowOff>0</xdr:rowOff>
    </xdr:to>
    <xdr:sp macro="" textlink="">
      <xdr:nvSpPr>
        <xdr:cNvPr id="208029" name="Rectangle 22" descr="20%">
          <a:extLst>
            <a:ext uri="{FF2B5EF4-FFF2-40B4-BE49-F238E27FC236}">
              <a16:creationId xmlns:a16="http://schemas.microsoft.com/office/drawing/2014/main" id="{06E1EC0A-C5A3-45D2-A1F8-87435B02ED2D}"/>
            </a:ext>
          </a:extLst>
        </xdr:cNvPr>
        <xdr:cNvSpPr>
          <a:spLocks noChangeArrowheads="1"/>
        </xdr:cNvSpPr>
      </xdr:nvSpPr>
      <xdr:spPr bwMode="auto">
        <a:xfrm>
          <a:off x="3076575" y="5934075"/>
          <a:ext cx="704850" cy="752475"/>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clientData/>
  </xdr:twoCellAnchor>
  <xdr:twoCellAnchor>
    <xdr:from>
      <xdr:col>29</xdr:col>
      <xdr:colOff>0</xdr:colOff>
      <xdr:row>50</xdr:row>
      <xdr:rowOff>0</xdr:rowOff>
    </xdr:from>
    <xdr:to>
      <xdr:col>31</xdr:col>
      <xdr:colOff>0</xdr:colOff>
      <xdr:row>52</xdr:row>
      <xdr:rowOff>9525</xdr:rowOff>
    </xdr:to>
    <xdr:sp macro="" textlink="">
      <xdr:nvSpPr>
        <xdr:cNvPr id="208030" name="Oval 23">
          <a:extLst>
            <a:ext uri="{FF2B5EF4-FFF2-40B4-BE49-F238E27FC236}">
              <a16:creationId xmlns:a16="http://schemas.microsoft.com/office/drawing/2014/main" id="{2147B31E-48FC-462A-9C5F-CEE8ACB4DF0A}"/>
            </a:ext>
          </a:extLst>
        </xdr:cNvPr>
        <xdr:cNvSpPr>
          <a:spLocks noChangeArrowheads="1"/>
        </xdr:cNvSpPr>
      </xdr:nvSpPr>
      <xdr:spPr bwMode="auto">
        <a:xfrm>
          <a:off x="3314700" y="6191250"/>
          <a:ext cx="228600" cy="257175"/>
        </a:xfrm>
        <a:prstGeom prst="ellipse">
          <a:avLst/>
        </a:prstGeom>
        <a:solidFill>
          <a:srgbClr val="FFFFFF"/>
        </a:solidFill>
        <a:ln w="19050">
          <a:solidFill>
            <a:srgbClr val="000000"/>
          </a:solidFill>
          <a:prstDash val="dash"/>
          <a:round/>
          <a:headEnd/>
          <a:tailEnd/>
        </a:ln>
      </xdr:spPr>
    </xdr:sp>
    <xdr:clientData/>
  </xdr:twoCellAnchor>
  <xdr:twoCellAnchor>
    <xdr:from>
      <xdr:col>27</xdr:col>
      <xdr:colOff>0</xdr:colOff>
      <xdr:row>56</xdr:row>
      <xdr:rowOff>0</xdr:rowOff>
    </xdr:from>
    <xdr:to>
      <xdr:col>33</xdr:col>
      <xdr:colOff>0</xdr:colOff>
      <xdr:row>56</xdr:row>
      <xdr:rowOff>0</xdr:rowOff>
    </xdr:to>
    <xdr:sp macro="" textlink="">
      <xdr:nvSpPr>
        <xdr:cNvPr id="208031" name="Line 24">
          <a:extLst>
            <a:ext uri="{FF2B5EF4-FFF2-40B4-BE49-F238E27FC236}">
              <a16:creationId xmlns:a16="http://schemas.microsoft.com/office/drawing/2014/main" id="{11BDBC71-8205-472D-8407-CF9AD8F2F66A}"/>
            </a:ext>
          </a:extLst>
        </xdr:cNvPr>
        <xdr:cNvSpPr>
          <a:spLocks noChangeShapeType="1"/>
        </xdr:cNvSpPr>
      </xdr:nvSpPr>
      <xdr:spPr bwMode="auto">
        <a:xfrm>
          <a:off x="3086100" y="6934200"/>
          <a:ext cx="6858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48</xdr:row>
      <xdr:rowOff>0</xdr:rowOff>
    </xdr:from>
    <xdr:to>
      <xdr:col>35</xdr:col>
      <xdr:colOff>0</xdr:colOff>
      <xdr:row>54</xdr:row>
      <xdr:rowOff>9525</xdr:rowOff>
    </xdr:to>
    <xdr:sp macro="" textlink="">
      <xdr:nvSpPr>
        <xdr:cNvPr id="208032" name="Line 25">
          <a:extLst>
            <a:ext uri="{FF2B5EF4-FFF2-40B4-BE49-F238E27FC236}">
              <a16:creationId xmlns:a16="http://schemas.microsoft.com/office/drawing/2014/main" id="{748C3CF2-D2F3-413B-A57F-74319AABC0E9}"/>
            </a:ext>
          </a:extLst>
        </xdr:cNvPr>
        <xdr:cNvSpPr>
          <a:spLocks noChangeShapeType="1"/>
        </xdr:cNvSpPr>
      </xdr:nvSpPr>
      <xdr:spPr bwMode="auto">
        <a:xfrm>
          <a:off x="4000500" y="5943600"/>
          <a:ext cx="0" cy="752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41</xdr:row>
      <xdr:rowOff>0</xdr:rowOff>
    </xdr:to>
    <xdr:sp macro="" textlink="">
      <xdr:nvSpPr>
        <xdr:cNvPr id="208033" name="Line 37">
          <a:extLst>
            <a:ext uri="{FF2B5EF4-FFF2-40B4-BE49-F238E27FC236}">
              <a16:creationId xmlns:a16="http://schemas.microsoft.com/office/drawing/2014/main" id="{54194591-4950-479F-8639-2D560DF5CDD5}"/>
            </a:ext>
          </a:extLst>
        </xdr:cNvPr>
        <xdr:cNvSpPr>
          <a:spLocks noChangeShapeType="1"/>
        </xdr:cNvSpPr>
      </xdr:nvSpPr>
      <xdr:spPr bwMode="auto">
        <a:xfrm>
          <a:off x="1943100" y="482917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40005</xdr:colOff>
      <xdr:row>33</xdr:row>
      <xdr:rowOff>9525</xdr:rowOff>
    </xdr:from>
    <xdr:to>
      <xdr:col>37</xdr:col>
      <xdr:colOff>47713</xdr:colOff>
      <xdr:row>35</xdr:row>
      <xdr:rowOff>0</xdr:rowOff>
    </xdr:to>
    <xdr:sp macro="" textlink="">
      <xdr:nvSpPr>
        <xdr:cNvPr id="13350" name="Oval 38">
          <a:extLst>
            <a:ext uri="{FF2B5EF4-FFF2-40B4-BE49-F238E27FC236}">
              <a16:creationId xmlns:a16="http://schemas.microsoft.com/office/drawing/2014/main" id="{6B1091A2-5C39-44AE-8456-D571CAB58A8F}"/>
            </a:ext>
          </a:extLst>
        </xdr:cNvPr>
        <xdr:cNvSpPr>
          <a:spLocks noChangeArrowheads="1"/>
        </xdr:cNvSpPr>
      </xdr:nvSpPr>
      <xdr:spPr bwMode="auto">
        <a:xfrm>
          <a:off x="4048125" y="4219575"/>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K</a:t>
          </a:r>
        </a:p>
      </xdr:txBody>
    </xdr:sp>
    <xdr:clientData/>
  </xdr:twoCellAnchor>
  <xdr:twoCellAnchor>
    <xdr:from>
      <xdr:col>23</xdr:col>
      <xdr:colOff>0</xdr:colOff>
      <xdr:row>38</xdr:row>
      <xdr:rowOff>114300</xdr:rowOff>
    </xdr:from>
    <xdr:to>
      <xdr:col>23</xdr:col>
      <xdr:colOff>0</xdr:colOff>
      <xdr:row>40</xdr:row>
      <xdr:rowOff>114300</xdr:rowOff>
    </xdr:to>
    <xdr:sp macro="" textlink="">
      <xdr:nvSpPr>
        <xdr:cNvPr id="208035" name="Line 40">
          <a:extLst>
            <a:ext uri="{FF2B5EF4-FFF2-40B4-BE49-F238E27FC236}">
              <a16:creationId xmlns:a16="http://schemas.microsoft.com/office/drawing/2014/main" id="{8AB32AA1-D786-480E-85F6-A5EDCFCEB21B}"/>
            </a:ext>
          </a:extLst>
        </xdr:cNvPr>
        <xdr:cNvSpPr>
          <a:spLocks noChangeShapeType="1"/>
        </xdr:cNvSpPr>
      </xdr:nvSpPr>
      <xdr:spPr bwMode="auto">
        <a:xfrm>
          <a:off x="2628900" y="4819650"/>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39</xdr:row>
      <xdr:rowOff>0</xdr:rowOff>
    </xdr:from>
    <xdr:to>
      <xdr:col>56</xdr:col>
      <xdr:colOff>0</xdr:colOff>
      <xdr:row>41</xdr:row>
      <xdr:rowOff>0</xdr:rowOff>
    </xdr:to>
    <xdr:sp macro="" textlink="">
      <xdr:nvSpPr>
        <xdr:cNvPr id="208036" name="Line 41">
          <a:extLst>
            <a:ext uri="{FF2B5EF4-FFF2-40B4-BE49-F238E27FC236}">
              <a16:creationId xmlns:a16="http://schemas.microsoft.com/office/drawing/2014/main" id="{74D58AF4-5A19-4F96-92A6-A59B2184B1A1}"/>
            </a:ext>
          </a:extLst>
        </xdr:cNvPr>
        <xdr:cNvSpPr>
          <a:spLocks noChangeShapeType="1"/>
        </xdr:cNvSpPr>
      </xdr:nvSpPr>
      <xdr:spPr bwMode="auto">
        <a:xfrm>
          <a:off x="6400800" y="482917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46</xdr:row>
      <xdr:rowOff>95250</xdr:rowOff>
    </xdr:from>
    <xdr:to>
      <xdr:col>29</xdr:col>
      <xdr:colOff>0</xdr:colOff>
      <xdr:row>51</xdr:row>
      <xdr:rowOff>0</xdr:rowOff>
    </xdr:to>
    <xdr:sp macro="" textlink="">
      <xdr:nvSpPr>
        <xdr:cNvPr id="208037" name="Line 42">
          <a:extLst>
            <a:ext uri="{FF2B5EF4-FFF2-40B4-BE49-F238E27FC236}">
              <a16:creationId xmlns:a16="http://schemas.microsoft.com/office/drawing/2014/main" id="{333CE06E-1752-4ED9-ADC1-1D88D38249EE}"/>
            </a:ext>
          </a:extLst>
        </xdr:cNvPr>
        <xdr:cNvSpPr>
          <a:spLocks noChangeShapeType="1"/>
        </xdr:cNvSpPr>
      </xdr:nvSpPr>
      <xdr:spPr bwMode="auto">
        <a:xfrm>
          <a:off x="3314700" y="5791200"/>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46</xdr:row>
      <xdr:rowOff>95250</xdr:rowOff>
    </xdr:from>
    <xdr:to>
      <xdr:col>31</xdr:col>
      <xdr:colOff>0</xdr:colOff>
      <xdr:row>51</xdr:row>
      <xdr:rowOff>19050</xdr:rowOff>
    </xdr:to>
    <xdr:sp macro="" textlink="">
      <xdr:nvSpPr>
        <xdr:cNvPr id="208038" name="Line 43">
          <a:extLst>
            <a:ext uri="{FF2B5EF4-FFF2-40B4-BE49-F238E27FC236}">
              <a16:creationId xmlns:a16="http://schemas.microsoft.com/office/drawing/2014/main" id="{FF66EEEA-4322-4F0B-8D70-CBF1781BE6A4}"/>
            </a:ext>
          </a:extLst>
        </xdr:cNvPr>
        <xdr:cNvSpPr>
          <a:spLocks noChangeShapeType="1"/>
        </xdr:cNvSpPr>
      </xdr:nvSpPr>
      <xdr:spPr bwMode="auto">
        <a:xfrm>
          <a:off x="3543300" y="5791200"/>
          <a:ext cx="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47</xdr:row>
      <xdr:rowOff>0</xdr:rowOff>
    </xdr:from>
    <xdr:to>
      <xdr:col>31</xdr:col>
      <xdr:colOff>0</xdr:colOff>
      <xdr:row>47</xdr:row>
      <xdr:rowOff>0</xdr:rowOff>
    </xdr:to>
    <xdr:sp macro="" textlink="">
      <xdr:nvSpPr>
        <xdr:cNvPr id="208039" name="Line 44">
          <a:extLst>
            <a:ext uri="{FF2B5EF4-FFF2-40B4-BE49-F238E27FC236}">
              <a16:creationId xmlns:a16="http://schemas.microsoft.com/office/drawing/2014/main" id="{F463CB56-46BB-432C-B347-285D972A2251}"/>
            </a:ext>
          </a:extLst>
        </xdr:cNvPr>
        <xdr:cNvSpPr>
          <a:spLocks noChangeShapeType="1"/>
        </xdr:cNvSpPr>
      </xdr:nvSpPr>
      <xdr:spPr bwMode="auto">
        <a:xfrm>
          <a:off x="3314700" y="5819775"/>
          <a:ext cx="2286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34</xdr:row>
      <xdr:rowOff>28575</xdr:rowOff>
    </xdr:from>
    <xdr:to>
      <xdr:col>18</xdr:col>
      <xdr:colOff>66675</xdr:colOff>
      <xdr:row>41</xdr:row>
      <xdr:rowOff>0</xdr:rowOff>
    </xdr:to>
    <xdr:grpSp>
      <xdr:nvGrpSpPr>
        <xdr:cNvPr id="208040" name="Group 163">
          <a:extLst>
            <a:ext uri="{FF2B5EF4-FFF2-40B4-BE49-F238E27FC236}">
              <a16:creationId xmlns:a16="http://schemas.microsoft.com/office/drawing/2014/main" id="{2E1FB218-CC9F-4A97-B0AF-C27B80C3932D}"/>
            </a:ext>
          </a:extLst>
        </xdr:cNvPr>
        <xdr:cNvGrpSpPr>
          <a:grpSpLocks/>
        </xdr:cNvGrpSpPr>
      </xdr:nvGrpSpPr>
      <xdr:grpSpPr bwMode="auto">
        <a:xfrm>
          <a:off x="1516960" y="4252705"/>
          <a:ext cx="636932" cy="841099"/>
          <a:chOff x="196" y="599"/>
          <a:chExt cx="83" cy="115"/>
        </a:xfrm>
      </xdr:grpSpPr>
      <xdr:sp macro="" textlink="">
        <xdr:nvSpPr>
          <xdr:cNvPr id="208159" name="Arc 3">
            <a:extLst>
              <a:ext uri="{FF2B5EF4-FFF2-40B4-BE49-F238E27FC236}">
                <a16:creationId xmlns:a16="http://schemas.microsoft.com/office/drawing/2014/main" id="{05D0D723-1851-43CD-B19F-1E8FF3A889AE}"/>
              </a:ext>
            </a:extLst>
          </xdr:cNvPr>
          <xdr:cNvSpPr>
            <a:spLocks/>
          </xdr:cNvSpPr>
        </xdr:nvSpPr>
        <xdr:spPr bwMode="auto">
          <a:xfrm flipH="1" flipV="1">
            <a:off x="225" y="646"/>
            <a:ext cx="29" cy="34"/>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8160" name="Arc 4">
            <a:extLst>
              <a:ext uri="{FF2B5EF4-FFF2-40B4-BE49-F238E27FC236}">
                <a16:creationId xmlns:a16="http://schemas.microsoft.com/office/drawing/2014/main" id="{23F02E6B-30C6-45EF-9CF8-F93207AD7209}"/>
              </a:ext>
            </a:extLst>
          </xdr:cNvPr>
          <xdr:cNvSpPr>
            <a:spLocks/>
          </xdr:cNvSpPr>
        </xdr:nvSpPr>
        <xdr:spPr bwMode="auto">
          <a:xfrm flipH="1" flipV="1">
            <a:off x="196" y="646"/>
            <a:ext cx="58" cy="6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8161" name="Line 5">
            <a:extLst>
              <a:ext uri="{FF2B5EF4-FFF2-40B4-BE49-F238E27FC236}">
                <a16:creationId xmlns:a16="http://schemas.microsoft.com/office/drawing/2014/main" id="{B64A7CC0-CA68-42DF-8884-6CC73AB2DA45}"/>
              </a:ext>
            </a:extLst>
          </xdr:cNvPr>
          <xdr:cNvSpPr>
            <a:spLocks noChangeShapeType="1"/>
          </xdr:cNvSpPr>
        </xdr:nvSpPr>
        <xdr:spPr bwMode="auto">
          <a:xfrm flipH="1">
            <a:off x="214" y="671"/>
            <a:ext cx="2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57" name="Oval 45">
            <a:extLst>
              <a:ext uri="{FF2B5EF4-FFF2-40B4-BE49-F238E27FC236}">
                <a16:creationId xmlns:a16="http://schemas.microsoft.com/office/drawing/2014/main" id="{A8BDC100-BE78-41F0-B401-0D2D0AFB3C5F}"/>
              </a:ext>
            </a:extLst>
          </xdr:cNvPr>
          <xdr:cNvSpPr>
            <a:spLocks noChangeArrowheads="1"/>
          </xdr:cNvSpPr>
        </xdr:nvSpPr>
        <xdr:spPr bwMode="auto">
          <a:xfrm>
            <a:off x="249" y="59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L</a:t>
            </a:r>
          </a:p>
        </xdr:txBody>
      </xdr:sp>
      <xdr:sp macro="" textlink="">
        <xdr:nvSpPr>
          <xdr:cNvPr id="208163" name="Line 46">
            <a:extLst>
              <a:ext uri="{FF2B5EF4-FFF2-40B4-BE49-F238E27FC236}">
                <a16:creationId xmlns:a16="http://schemas.microsoft.com/office/drawing/2014/main" id="{69E6A2A7-7B09-4401-9E93-3AAAA6C3519E}"/>
              </a:ext>
            </a:extLst>
          </xdr:cNvPr>
          <xdr:cNvSpPr>
            <a:spLocks noChangeShapeType="1"/>
          </xdr:cNvSpPr>
        </xdr:nvSpPr>
        <xdr:spPr bwMode="auto">
          <a:xfrm flipV="1">
            <a:off x="228" y="630"/>
            <a:ext cx="3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64" name="Line 47">
            <a:extLst>
              <a:ext uri="{FF2B5EF4-FFF2-40B4-BE49-F238E27FC236}">
                <a16:creationId xmlns:a16="http://schemas.microsoft.com/office/drawing/2014/main" id="{E84DE708-07D0-45A3-BD94-6F92BF74E1BF}"/>
              </a:ext>
            </a:extLst>
          </xdr:cNvPr>
          <xdr:cNvSpPr>
            <a:spLocks noChangeShapeType="1"/>
          </xdr:cNvSpPr>
        </xdr:nvSpPr>
        <xdr:spPr bwMode="auto">
          <a:xfrm flipV="1">
            <a:off x="243" y="630"/>
            <a:ext cx="19" cy="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60</xdr:col>
      <xdr:colOff>28575</xdr:colOff>
      <xdr:row>40</xdr:row>
      <xdr:rowOff>40005</xdr:rowOff>
    </xdr:from>
    <xdr:to>
      <xdr:col>62</xdr:col>
      <xdr:colOff>19050</xdr:colOff>
      <xdr:row>42</xdr:row>
      <xdr:rowOff>48036</xdr:rowOff>
    </xdr:to>
    <xdr:sp macro="" textlink="">
      <xdr:nvSpPr>
        <xdr:cNvPr id="13366" name="Oval 54">
          <a:extLst>
            <a:ext uri="{FF2B5EF4-FFF2-40B4-BE49-F238E27FC236}">
              <a16:creationId xmlns:a16="http://schemas.microsoft.com/office/drawing/2014/main" id="{98EC6AFA-F02A-4129-9DC8-283298D68DA1}"/>
            </a:ext>
          </a:extLst>
        </xdr:cNvPr>
        <xdr:cNvSpPr>
          <a:spLocks noChangeArrowheads="1"/>
        </xdr:cNvSpPr>
      </xdr:nvSpPr>
      <xdr:spPr bwMode="auto">
        <a:xfrm>
          <a:off x="6886575" y="5133975"/>
          <a:ext cx="219075"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G</a:t>
          </a:r>
        </a:p>
      </xdr:txBody>
    </xdr:sp>
    <xdr:clientData/>
  </xdr:twoCellAnchor>
  <xdr:twoCellAnchor>
    <xdr:from>
      <xdr:col>56</xdr:col>
      <xdr:colOff>9525</xdr:colOff>
      <xdr:row>40</xdr:row>
      <xdr:rowOff>28575</xdr:rowOff>
    </xdr:from>
    <xdr:to>
      <xdr:col>60</xdr:col>
      <xdr:colOff>38100</xdr:colOff>
      <xdr:row>41</xdr:row>
      <xdr:rowOff>76200</xdr:rowOff>
    </xdr:to>
    <xdr:sp macro="" textlink="">
      <xdr:nvSpPr>
        <xdr:cNvPr id="208042" name="Line 55">
          <a:extLst>
            <a:ext uri="{FF2B5EF4-FFF2-40B4-BE49-F238E27FC236}">
              <a16:creationId xmlns:a16="http://schemas.microsoft.com/office/drawing/2014/main" id="{A0C3A2EA-051F-4D08-8619-A31E6199E5DB}"/>
            </a:ext>
          </a:extLst>
        </xdr:cNvPr>
        <xdr:cNvSpPr>
          <a:spLocks noChangeShapeType="1"/>
        </xdr:cNvSpPr>
      </xdr:nvSpPr>
      <xdr:spPr bwMode="auto">
        <a:xfrm>
          <a:off x="6410325" y="4981575"/>
          <a:ext cx="48577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9</xdr:row>
      <xdr:rowOff>0</xdr:rowOff>
    </xdr:from>
    <xdr:to>
      <xdr:col>25</xdr:col>
      <xdr:colOff>95250</xdr:colOff>
      <xdr:row>9</xdr:row>
      <xdr:rowOff>0</xdr:rowOff>
    </xdr:to>
    <xdr:sp macro="" textlink="">
      <xdr:nvSpPr>
        <xdr:cNvPr id="208043" name="Line 61">
          <a:extLst>
            <a:ext uri="{FF2B5EF4-FFF2-40B4-BE49-F238E27FC236}">
              <a16:creationId xmlns:a16="http://schemas.microsoft.com/office/drawing/2014/main" id="{6F92DB30-3BCF-4379-8735-8BCAC75CD805}"/>
            </a:ext>
          </a:extLst>
        </xdr:cNvPr>
        <xdr:cNvSpPr>
          <a:spLocks noChangeShapeType="1"/>
        </xdr:cNvSpPr>
      </xdr:nvSpPr>
      <xdr:spPr bwMode="auto">
        <a:xfrm flipV="1">
          <a:off x="1695450" y="1114425"/>
          <a:ext cx="1257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11</xdr:row>
      <xdr:rowOff>102870</xdr:rowOff>
    </xdr:from>
    <xdr:to>
      <xdr:col>27</xdr:col>
      <xdr:colOff>9525</xdr:colOff>
      <xdr:row>13</xdr:row>
      <xdr:rowOff>76279</xdr:rowOff>
    </xdr:to>
    <xdr:sp macro="" textlink="">
      <xdr:nvSpPr>
        <xdr:cNvPr id="13376" name="Oval 64">
          <a:extLst>
            <a:ext uri="{FF2B5EF4-FFF2-40B4-BE49-F238E27FC236}">
              <a16:creationId xmlns:a16="http://schemas.microsoft.com/office/drawing/2014/main" id="{E35207F9-9693-4E22-92CC-F2C3AB268059}"/>
            </a:ext>
          </a:extLst>
        </xdr:cNvPr>
        <xdr:cNvSpPr>
          <a:spLocks noChangeArrowheads="1"/>
        </xdr:cNvSpPr>
      </xdr:nvSpPr>
      <xdr:spPr bwMode="auto">
        <a:xfrm>
          <a:off x="2867025" y="144780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E</a:t>
          </a:r>
        </a:p>
      </xdr:txBody>
    </xdr:sp>
    <xdr:clientData/>
  </xdr:twoCellAnchor>
  <xdr:twoCellAnchor>
    <xdr:from>
      <xdr:col>22</xdr:col>
      <xdr:colOff>38100</xdr:colOff>
      <xdr:row>9</xdr:row>
      <xdr:rowOff>0</xdr:rowOff>
    </xdr:from>
    <xdr:to>
      <xdr:col>25</xdr:col>
      <xdr:colOff>0</xdr:colOff>
      <xdr:row>12</xdr:row>
      <xdr:rowOff>28575</xdr:rowOff>
    </xdr:to>
    <xdr:sp macro="" textlink="">
      <xdr:nvSpPr>
        <xdr:cNvPr id="208045" name="Line 65">
          <a:extLst>
            <a:ext uri="{FF2B5EF4-FFF2-40B4-BE49-F238E27FC236}">
              <a16:creationId xmlns:a16="http://schemas.microsoft.com/office/drawing/2014/main" id="{9201FC79-9E00-4217-801B-7DC8B6582B4F}"/>
            </a:ext>
          </a:extLst>
        </xdr:cNvPr>
        <xdr:cNvSpPr>
          <a:spLocks noChangeShapeType="1"/>
        </xdr:cNvSpPr>
      </xdr:nvSpPr>
      <xdr:spPr bwMode="auto">
        <a:xfrm flipH="1" flipV="1">
          <a:off x="2552700" y="1114425"/>
          <a:ext cx="3048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4</xdr:row>
      <xdr:rowOff>0</xdr:rowOff>
    </xdr:from>
    <xdr:to>
      <xdr:col>23</xdr:col>
      <xdr:colOff>0</xdr:colOff>
      <xdr:row>9</xdr:row>
      <xdr:rowOff>0</xdr:rowOff>
    </xdr:to>
    <xdr:sp macro="" textlink="">
      <xdr:nvSpPr>
        <xdr:cNvPr id="208046" name="Line 66">
          <a:extLst>
            <a:ext uri="{FF2B5EF4-FFF2-40B4-BE49-F238E27FC236}">
              <a16:creationId xmlns:a16="http://schemas.microsoft.com/office/drawing/2014/main" id="{AB50B9B6-9181-4D9F-A24F-27CAE52978D7}"/>
            </a:ext>
          </a:extLst>
        </xdr:cNvPr>
        <xdr:cNvSpPr>
          <a:spLocks noChangeShapeType="1"/>
        </xdr:cNvSpPr>
      </xdr:nvSpPr>
      <xdr:spPr bwMode="auto">
        <a:xfrm>
          <a:off x="2628900" y="495300"/>
          <a:ext cx="0" cy="619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104775</xdr:colOff>
      <xdr:row>4</xdr:row>
      <xdr:rowOff>0</xdr:rowOff>
    </xdr:from>
    <xdr:to>
      <xdr:col>39</xdr:col>
      <xdr:colOff>19050</xdr:colOff>
      <xdr:row>4</xdr:row>
      <xdr:rowOff>0</xdr:rowOff>
    </xdr:to>
    <xdr:sp macro="" textlink="">
      <xdr:nvSpPr>
        <xdr:cNvPr id="208047" name="Line 67">
          <a:extLst>
            <a:ext uri="{FF2B5EF4-FFF2-40B4-BE49-F238E27FC236}">
              <a16:creationId xmlns:a16="http://schemas.microsoft.com/office/drawing/2014/main" id="{AE06FD14-95F1-4FB8-BB48-6E25975EE480}"/>
            </a:ext>
          </a:extLst>
        </xdr:cNvPr>
        <xdr:cNvSpPr>
          <a:spLocks noChangeShapeType="1"/>
        </xdr:cNvSpPr>
      </xdr:nvSpPr>
      <xdr:spPr bwMode="auto">
        <a:xfrm>
          <a:off x="104775" y="495300"/>
          <a:ext cx="437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37</xdr:row>
      <xdr:rowOff>0</xdr:rowOff>
    </xdr:from>
    <xdr:to>
      <xdr:col>55</xdr:col>
      <xdr:colOff>104775</xdr:colOff>
      <xdr:row>39</xdr:row>
      <xdr:rowOff>0</xdr:rowOff>
    </xdr:to>
    <xdr:sp macro="" textlink="">
      <xdr:nvSpPr>
        <xdr:cNvPr id="208048" name="Rectangle 70" descr="20%">
          <a:extLst>
            <a:ext uri="{FF2B5EF4-FFF2-40B4-BE49-F238E27FC236}">
              <a16:creationId xmlns:a16="http://schemas.microsoft.com/office/drawing/2014/main" id="{D2D605FC-43B7-4417-88BE-EB41A128C6EB}"/>
            </a:ext>
          </a:extLst>
        </xdr:cNvPr>
        <xdr:cNvSpPr>
          <a:spLocks noChangeArrowheads="1"/>
        </xdr:cNvSpPr>
      </xdr:nvSpPr>
      <xdr:spPr bwMode="auto">
        <a:xfrm>
          <a:off x="2295525" y="4581525"/>
          <a:ext cx="4095750" cy="247650"/>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clientData/>
  </xdr:twoCellAnchor>
  <xdr:twoCellAnchor>
    <xdr:from>
      <xdr:col>20</xdr:col>
      <xdr:colOff>9525</xdr:colOff>
      <xdr:row>41</xdr:row>
      <xdr:rowOff>28575</xdr:rowOff>
    </xdr:from>
    <xdr:to>
      <xdr:col>56</xdr:col>
      <xdr:colOff>0</xdr:colOff>
      <xdr:row>43</xdr:row>
      <xdr:rowOff>0</xdr:rowOff>
    </xdr:to>
    <xdr:sp macro="" textlink="">
      <xdr:nvSpPr>
        <xdr:cNvPr id="208049" name="Rectangle 71" descr="20%">
          <a:extLst>
            <a:ext uri="{FF2B5EF4-FFF2-40B4-BE49-F238E27FC236}">
              <a16:creationId xmlns:a16="http://schemas.microsoft.com/office/drawing/2014/main" id="{1886054C-CE13-4B33-99FD-D91E23526EB1}"/>
            </a:ext>
          </a:extLst>
        </xdr:cNvPr>
        <xdr:cNvSpPr>
          <a:spLocks noChangeArrowheads="1"/>
        </xdr:cNvSpPr>
      </xdr:nvSpPr>
      <xdr:spPr bwMode="auto">
        <a:xfrm>
          <a:off x="2295525" y="5105400"/>
          <a:ext cx="4105275" cy="219075"/>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clientData/>
  </xdr:twoCellAnchor>
  <xdr:twoCellAnchor>
    <xdr:from>
      <xdr:col>76</xdr:col>
      <xdr:colOff>9525</xdr:colOff>
      <xdr:row>5</xdr:row>
      <xdr:rowOff>19050</xdr:rowOff>
    </xdr:from>
    <xdr:to>
      <xdr:col>80</xdr:col>
      <xdr:colOff>0</xdr:colOff>
      <xdr:row>5</xdr:row>
      <xdr:rowOff>95250</xdr:rowOff>
    </xdr:to>
    <xdr:sp macro="" textlink="">
      <xdr:nvSpPr>
        <xdr:cNvPr id="208050" name="Rectangle 78" descr="40%">
          <a:extLst>
            <a:ext uri="{FF2B5EF4-FFF2-40B4-BE49-F238E27FC236}">
              <a16:creationId xmlns:a16="http://schemas.microsoft.com/office/drawing/2014/main" id="{C7CA6893-4FC9-4014-8C94-F30326333455}"/>
            </a:ext>
          </a:extLst>
        </xdr:cNvPr>
        <xdr:cNvSpPr>
          <a:spLocks noChangeArrowheads="1"/>
        </xdr:cNvSpPr>
      </xdr:nvSpPr>
      <xdr:spPr bwMode="auto">
        <a:xfrm>
          <a:off x="8696325" y="6381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6</xdr:row>
      <xdr:rowOff>19050</xdr:rowOff>
    </xdr:from>
    <xdr:to>
      <xdr:col>80</xdr:col>
      <xdr:colOff>0</xdr:colOff>
      <xdr:row>6</xdr:row>
      <xdr:rowOff>95250</xdr:rowOff>
    </xdr:to>
    <xdr:sp macro="" textlink="">
      <xdr:nvSpPr>
        <xdr:cNvPr id="208051" name="Rectangle 79" descr="20%">
          <a:extLst>
            <a:ext uri="{FF2B5EF4-FFF2-40B4-BE49-F238E27FC236}">
              <a16:creationId xmlns:a16="http://schemas.microsoft.com/office/drawing/2014/main" id="{6EF02564-7F74-4089-92E7-E8ECCA33B9AC}"/>
            </a:ext>
          </a:extLst>
        </xdr:cNvPr>
        <xdr:cNvSpPr>
          <a:spLocks noChangeArrowheads="1"/>
        </xdr:cNvSpPr>
      </xdr:nvSpPr>
      <xdr:spPr bwMode="auto">
        <a:xfrm>
          <a:off x="8696325" y="7620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34</xdr:col>
      <xdr:colOff>28575</xdr:colOff>
      <xdr:row>34</xdr:row>
      <xdr:rowOff>95250</xdr:rowOff>
    </xdr:from>
    <xdr:to>
      <xdr:col>35</xdr:col>
      <xdr:colOff>104775</xdr:colOff>
      <xdr:row>38</xdr:row>
      <xdr:rowOff>114300</xdr:rowOff>
    </xdr:to>
    <xdr:sp macro="" textlink="">
      <xdr:nvSpPr>
        <xdr:cNvPr id="208052" name="Line 39">
          <a:extLst>
            <a:ext uri="{FF2B5EF4-FFF2-40B4-BE49-F238E27FC236}">
              <a16:creationId xmlns:a16="http://schemas.microsoft.com/office/drawing/2014/main" id="{74D59FD7-AB3D-4B7C-B236-A27CDDE96E96}"/>
            </a:ext>
          </a:extLst>
        </xdr:cNvPr>
        <xdr:cNvSpPr>
          <a:spLocks noChangeShapeType="1"/>
        </xdr:cNvSpPr>
      </xdr:nvSpPr>
      <xdr:spPr bwMode="auto">
        <a:xfrm flipH="1">
          <a:off x="3914775" y="4305300"/>
          <a:ext cx="1905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xdr:row>
      <xdr:rowOff>104775</xdr:rowOff>
    </xdr:from>
    <xdr:to>
      <xdr:col>22</xdr:col>
      <xdr:colOff>76200</xdr:colOff>
      <xdr:row>6</xdr:row>
      <xdr:rowOff>0</xdr:rowOff>
    </xdr:to>
    <xdr:grpSp>
      <xdr:nvGrpSpPr>
        <xdr:cNvPr id="208053" name="Group 99">
          <a:extLst>
            <a:ext uri="{FF2B5EF4-FFF2-40B4-BE49-F238E27FC236}">
              <a16:creationId xmlns:a16="http://schemas.microsoft.com/office/drawing/2014/main" id="{3C88EE77-C4EB-4C05-A3BA-F05AD3A11E03}"/>
            </a:ext>
          </a:extLst>
        </xdr:cNvPr>
        <xdr:cNvGrpSpPr>
          <a:grpSpLocks/>
        </xdr:cNvGrpSpPr>
      </xdr:nvGrpSpPr>
      <xdr:grpSpPr bwMode="auto">
        <a:xfrm>
          <a:off x="927652" y="229014"/>
          <a:ext cx="1699591" cy="516421"/>
          <a:chOff x="121" y="32"/>
          <a:chExt cx="220" cy="68"/>
        </a:xfrm>
      </xdr:grpSpPr>
      <xdr:sp macro="" textlink="">
        <xdr:nvSpPr>
          <xdr:cNvPr id="208152" name="Line 100">
            <a:extLst>
              <a:ext uri="{FF2B5EF4-FFF2-40B4-BE49-F238E27FC236}">
                <a16:creationId xmlns:a16="http://schemas.microsoft.com/office/drawing/2014/main" id="{8B25FC61-4A81-4501-B977-17403BC6A29A}"/>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8153" name="Rectangle 101" descr="40%">
            <a:extLst>
              <a:ext uri="{FF2B5EF4-FFF2-40B4-BE49-F238E27FC236}">
                <a16:creationId xmlns:a16="http://schemas.microsoft.com/office/drawing/2014/main" id="{6A88AFEC-FEE2-4094-9B63-C2E3B7B71190}"/>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08154" name="Rectangle 102" descr="40%">
            <a:extLst>
              <a:ext uri="{FF2B5EF4-FFF2-40B4-BE49-F238E27FC236}">
                <a16:creationId xmlns:a16="http://schemas.microsoft.com/office/drawing/2014/main" id="{11898ECC-050B-4051-934F-37BA37215FE3}"/>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08155" name="Line 103">
            <a:extLst>
              <a:ext uri="{FF2B5EF4-FFF2-40B4-BE49-F238E27FC236}">
                <a16:creationId xmlns:a16="http://schemas.microsoft.com/office/drawing/2014/main" id="{A049BC0A-7ED8-4070-9FB5-6D48575CB185}"/>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208156" name="Group 104">
            <a:extLst>
              <a:ext uri="{FF2B5EF4-FFF2-40B4-BE49-F238E27FC236}">
                <a16:creationId xmlns:a16="http://schemas.microsoft.com/office/drawing/2014/main" id="{801084A1-23C3-4CDF-AF53-77467FFFC5E3}"/>
              </a:ext>
            </a:extLst>
          </xdr:cNvPr>
          <xdr:cNvGrpSpPr>
            <a:grpSpLocks/>
          </xdr:cNvGrpSpPr>
        </xdr:nvGrpSpPr>
        <xdr:grpSpPr bwMode="auto">
          <a:xfrm>
            <a:off x="266" y="32"/>
            <a:ext cx="75" cy="36"/>
            <a:chOff x="193" y="31"/>
            <a:chExt cx="80" cy="33"/>
          </a:xfrm>
        </xdr:grpSpPr>
        <xdr:sp macro="" textlink="">
          <xdr:nvSpPr>
            <xdr:cNvPr id="208157" name="Line 105">
              <a:extLst>
                <a:ext uri="{FF2B5EF4-FFF2-40B4-BE49-F238E27FC236}">
                  <a16:creationId xmlns:a16="http://schemas.microsoft.com/office/drawing/2014/main" id="{287F32D7-37F6-41E9-83E7-3D48979C33FF}"/>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18" name="Oval 106">
              <a:extLst>
                <a:ext uri="{FF2B5EF4-FFF2-40B4-BE49-F238E27FC236}">
                  <a16:creationId xmlns:a16="http://schemas.microsoft.com/office/drawing/2014/main" id="{7923443C-B180-4D98-95E7-254383CB3D00}"/>
                </a:ext>
              </a:extLst>
            </xdr:cNvPr>
            <xdr:cNvSpPr>
              <a:spLocks noChangeArrowheads="1"/>
            </xdr:cNvSpPr>
          </xdr:nvSpPr>
          <xdr:spPr bwMode="auto">
            <a:xfrm>
              <a:off x="242" y="31"/>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a:t>
              </a:r>
            </a:p>
          </xdr:txBody>
        </xdr:sp>
      </xdr:grpSp>
    </xdr:grpSp>
    <xdr:clientData/>
  </xdr:twoCellAnchor>
  <xdr:twoCellAnchor>
    <xdr:from>
      <xdr:col>11</xdr:col>
      <xdr:colOff>95250</xdr:colOff>
      <xdr:row>5</xdr:row>
      <xdr:rowOff>123825</xdr:rowOff>
    </xdr:from>
    <xdr:to>
      <xdr:col>21</xdr:col>
      <xdr:colOff>76200</xdr:colOff>
      <xdr:row>37</xdr:row>
      <xdr:rowOff>0</xdr:rowOff>
    </xdr:to>
    <xdr:grpSp>
      <xdr:nvGrpSpPr>
        <xdr:cNvPr id="208054" name="Group 136">
          <a:extLst>
            <a:ext uri="{FF2B5EF4-FFF2-40B4-BE49-F238E27FC236}">
              <a16:creationId xmlns:a16="http://schemas.microsoft.com/office/drawing/2014/main" id="{E16D9A35-F945-4576-9D10-4D2F3E7868C7}"/>
            </a:ext>
          </a:extLst>
        </xdr:cNvPr>
        <xdr:cNvGrpSpPr>
          <a:grpSpLocks/>
        </xdr:cNvGrpSpPr>
      </xdr:nvGrpSpPr>
      <xdr:grpSpPr bwMode="auto">
        <a:xfrm>
          <a:off x="1370772" y="745021"/>
          <a:ext cx="1140515" cy="3851827"/>
          <a:chOff x="447" y="101"/>
          <a:chExt cx="147" cy="545"/>
        </a:xfrm>
      </xdr:grpSpPr>
      <xdr:sp macro="" textlink="">
        <xdr:nvSpPr>
          <xdr:cNvPr id="208143" name="Line 137">
            <a:extLst>
              <a:ext uri="{FF2B5EF4-FFF2-40B4-BE49-F238E27FC236}">
                <a16:creationId xmlns:a16="http://schemas.microsoft.com/office/drawing/2014/main" id="{74BC7944-2B44-4988-82FF-22ED099BAB35}"/>
              </a:ext>
            </a:extLst>
          </xdr:cNvPr>
          <xdr:cNvSpPr>
            <a:spLocks noChangeShapeType="1"/>
          </xdr:cNvSpPr>
        </xdr:nvSpPr>
        <xdr:spPr bwMode="auto">
          <a:xfrm flipV="1">
            <a:off x="493" y="240"/>
            <a:ext cx="7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50" name="Oval 138">
            <a:extLst>
              <a:ext uri="{FF2B5EF4-FFF2-40B4-BE49-F238E27FC236}">
                <a16:creationId xmlns:a16="http://schemas.microsoft.com/office/drawing/2014/main" id="{A290CF1D-A081-4EF7-87A6-502045E52A63}"/>
              </a:ext>
            </a:extLst>
          </xdr:cNvPr>
          <xdr:cNvSpPr>
            <a:spLocks noChangeArrowheads="1"/>
          </xdr:cNvSpPr>
        </xdr:nvSpPr>
        <xdr:spPr bwMode="auto">
          <a:xfrm>
            <a:off x="564" y="219"/>
            <a:ext cx="30"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a:t>
            </a:r>
          </a:p>
        </xdr:txBody>
      </xdr:sp>
      <xdr:sp macro="" textlink="">
        <xdr:nvSpPr>
          <xdr:cNvPr id="208145" name="Line 139">
            <a:extLst>
              <a:ext uri="{FF2B5EF4-FFF2-40B4-BE49-F238E27FC236}">
                <a16:creationId xmlns:a16="http://schemas.microsoft.com/office/drawing/2014/main" id="{611AB4E9-856C-4134-B808-0C4B8A833682}"/>
              </a:ext>
            </a:extLst>
          </xdr:cNvPr>
          <xdr:cNvSpPr>
            <a:spLocks noChangeShapeType="1"/>
          </xdr:cNvSpPr>
        </xdr:nvSpPr>
        <xdr:spPr bwMode="auto">
          <a:xfrm>
            <a:off x="463" y="102"/>
            <a:ext cx="2"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46" name="Line 140">
            <a:extLst>
              <a:ext uri="{FF2B5EF4-FFF2-40B4-BE49-F238E27FC236}">
                <a16:creationId xmlns:a16="http://schemas.microsoft.com/office/drawing/2014/main" id="{8A86DAD1-8008-4EC2-B2A8-840890C47883}"/>
              </a:ext>
            </a:extLst>
          </xdr:cNvPr>
          <xdr:cNvSpPr>
            <a:spLocks noChangeShapeType="1"/>
          </xdr:cNvSpPr>
        </xdr:nvSpPr>
        <xdr:spPr bwMode="auto">
          <a:xfrm flipH="1">
            <a:off x="493" y="102"/>
            <a:ext cx="0"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47" name="Line 141">
            <a:extLst>
              <a:ext uri="{FF2B5EF4-FFF2-40B4-BE49-F238E27FC236}">
                <a16:creationId xmlns:a16="http://schemas.microsoft.com/office/drawing/2014/main" id="{0A35F0D7-A020-4C3A-8D6C-82E9BBCBEF2A}"/>
              </a:ext>
            </a:extLst>
          </xdr:cNvPr>
          <xdr:cNvSpPr>
            <a:spLocks noChangeShapeType="1"/>
          </xdr:cNvSpPr>
        </xdr:nvSpPr>
        <xdr:spPr bwMode="auto">
          <a:xfrm>
            <a:off x="447" y="288"/>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8148" name="Line 142">
            <a:extLst>
              <a:ext uri="{FF2B5EF4-FFF2-40B4-BE49-F238E27FC236}">
                <a16:creationId xmlns:a16="http://schemas.microsoft.com/office/drawing/2014/main" id="{C6920C72-24AB-49D5-8310-2F95070F5580}"/>
              </a:ext>
            </a:extLst>
          </xdr:cNvPr>
          <xdr:cNvSpPr>
            <a:spLocks noChangeShapeType="1"/>
          </xdr:cNvSpPr>
        </xdr:nvSpPr>
        <xdr:spPr bwMode="auto">
          <a:xfrm flipH="1">
            <a:off x="492" y="289"/>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8149" name="Line 143">
            <a:extLst>
              <a:ext uri="{FF2B5EF4-FFF2-40B4-BE49-F238E27FC236}">
                <a16:creationId xmlns:a16="http://schemas.microsoft.com/office/drawing/2014/main" id="{D287CDF3-4131-44E9-A676-36BCC399ECC8}"/>
              </a:ext>
            </a:extLst>
          </xdr:cNvPr>
          <xdr:cNvSpPr>
            <a:spLocks noChangeShapeType="1"/>
          </xdr:cNvSpPr>
        </xdr:nvSpPr>
        <xdr:spPr bwMode="auto">
          <a:xfrm>
            <a:off x="463" y="288"/>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8150" name="AutoShape 144">
            <a:extLst>
              <a:ext uri="{FF2B5EF4-FFF2-40B4-BE49-F238E27FC236}">
                <a16:creationId xmlns:a16="http://schemas.microsoft.com/office/drawing/2014/main" id="{09A12810-9384-4278-A681-1018D72B1912}"/>
              </a:ext>
            </a:extLst>
          </xdr:cNvPr>
          <xdr:cNvCxnSpPr>
            <a:cxnSpLocks noChangeShapeType="1"/>
          </xdr:cNvCxnSpPr>
        </xdr:nvCxnSpPr>
        <xdr:spPr bwMode="auto">
          <a:xfrm>
            <a:off x="465" y="645"/>
            <a:ext cx="28"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8151" name="AutoShape 145">
            <a:extLst>
              <a:ext uri="{FF2B5EF4-FFF2-40B4-BE49-F238E27FC236}">
                <a16:creationId xmlns:a16="http://schemas.microsoft.com/office/drawing/2014/main" id="{95828FA0-D919-4370-97C0-7DAE70CC2DC0}"/>
              </a:ext>
            </a:extLst>
          </xdr:cNvPr>
          <xdr:cNvCxnSpPr>
            <a:cxnSpLocks noChangeShapeType="1"/>
            <a:stCxn id="208145" idx="0"/>
            <a:endCxn id="208146" idx="0"/>
          </xdr:cNvCxnSpPr>
        </xdr:nvCxnSpPr>
        <xdr:spPr bwMode="auto">
          <a:xfrm>
            <a:off x="463" y="101"/>
            <a:ext cx="3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0</xdr:colOff>
      <xdr:row>1</xdr:row>
      <xdr:rowOff>9525</xdr:rowOff>
    </xdr:from>
    <xdr:to>
      <xdr:col>15</xdr:col>
      <xdr:colOff>38100</xdr:colOff>
      <xdr:row>6</xdr:row>
      <xdr:rowOff>28575</xdr:rowOff>
    </xdr:to>
    <xdr:grpSp>
      <xdr:nvGrpSpPr>
        <xdr:cNvPr id="208055" name="Group 146">
          <a:extLst>
            <a:ext uri="{FF2B5EF4-FFF2-40B4-BE49-F238E27FC236}">
              <a16:creationId xmlns:a16="http://schemas.microsoft.com/office/drawing/2014/main" id="{F55F0D02-B8DB-42D0-A912-17408D0110CD}"/>
            </a:ext>
          </a:extLst>
        </xdr:cNvPr>
        <xdr:cNvGrpSpPr>
          <a:grpSpLocks/>
        </xdr:cNvGrpSpPr>
      </xdr:nvGrpSpPr>
      <xdr:grpSpPr bwMode="auto">
        <a:xfrm>
          <a:off x="579783" y="133764"/>
          <a:ext cx="1197665" cy="640246"/>
          <a:chOff x="510" y="177"/>
          <a:chExt cx="155" cy="88"/>
        </a:xfrm>
      </xdr:grpSpPr>
      <xdr:sp macro="" textlink="">
        <xdr:nvSpPr>
          <xdr:cNvPr id="208138" name="Line 147">
            <a:extLst>
              <a:ext uri="{FF2B5EF4-FFF2-40B4-BE49-F238E27FC236}">
                <a16:creationId xmlns:a16="http://schemas.microsoft.com/office/drawing/2014/main" id="{2CA10844-00DC-427C-B814-7102CE7FDE45}"/>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60" name="Oval 148">
            <a:extLst>
              <a:ext uri="{FF2B5EF4-FFF2-40B4-BE49-F238E27FC236}">
                <a16:creationId xmlns:a16="http://schemas.microsoft.com/office/drawing/2014/main" id="{5827FCA1-6EDF-4149-8E59-E48C8C5440A1}"/>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G</a:t>
            </a:r>
          </a:p>
        </xdr:txBody>
      </xdr:sp>
      <xdr:sp macro="" textlink="">
        <xdr:nvSpPr>
          <xdr:cNvPr id="208140" name="Line 149">
            <a:extLst>
              <a:ext uri="{FF2B5EF4-FFF2-40B4-BE49-F238E27FC236}">
                <a16:creationId xmlns:a16="http://schemas.microsoft.com/office/drawing/2014/main" id="{FEEAB785-9B1A-44E5-9EBD-85FCE25F7741}"/>
              </a:ext>
            </a:extLst>
          </xdr:cNvPr>
          <xdr:cNvSpPr>
            <a:spLocks noChangeShapeType="1"/>
          </xdr:cNvSpPr>
        </xdr:nvSpPr>
        <xdr:spPr bwMode="auto">
          <a:xfrm>
            <a:off x="624"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41" name="Line 150">
            <a:extLst>
              <a:ext uri="{FF2B5EF4-FFF2-40B4-BE49-F238E27FC236}">
                <a16:creationId xmlns:a16="http://schemas.microsoft.com/office/drawing/2014/main" id="{A7091829-BC70-4AD2-9615-0D81841C0FEA}"/>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42" name="Line 151">
            <a:extLst>
              <a:ext uri="{FF2B5EF4-FFF2-40B4-BE49-F238E27FC236}">
                <a16:creationId xmlns:a16="http://schemas.microsoft.com/office/drawing/2014/main" id="{3D551BBF-3D16-46F7-A828-3C82EB19782A}"/>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104775</xdr:colOff>
      <xdr:row>5</xdr:row>
      <xdr:rowOff>0</xdr:rowOff>
    </xdr:from>
    <xdr:to>
      <xdr:col>9</xdr:col>
      <xdr:colOff>104775</xdr:colOff>
      <xdr:row>12</xdr:row>
      <xdr:rowOff>0</xdr:rowOff>
    </xdr:to>
    <xdr:sp macro="" textlink="">
      <xdr:nvSpPr>
        <xdr:cNvPr id="208056" name="Line 153">
          <a:extLst>
            <a:ext uri="{FF2B5EF4-FFF2-40B4-BE49-F238E27FC236}">
              <a16:creationId xmlns:a16="http://schemas.microsoft.com/office/drawing/2014/main" id="{9C02173F-BD7A-45FB-8FAA-224A27F53E73}"/>
            </a:ext>
          </a:extLst>
        </xdr:cNvPr>
        <xdr:cNvSpPr>
          <a:spLocks noChangeShapeType="1"/>
        </xdr:cNvSpPr>
      </xdr:nvSpPr>
      <xdr:spPr bwMode="auto">
        <a:xfrm>
          <a:off x="1133475" y="619125"/>
          <a:ext cx="0" cy="866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95250</xdr:colOff>
      <xdr:row>12</xdr:row>
      <xdr:rowOff>0</xdr:rowOff>
    </xdr:from>
    <xdr:to>
      <xdr:col>13</xdr:col>
      <xdr:colOff>9525</xdr:colOff>
      <xdr:row>12</xdr:row>
      <xdr:rowOff>0</xdr:rowOff>
    </xdr:to>
    <xdr:sp macro="" textlink="">
      <xdr:nvSpPr>
        <xdr:cNvPr id="208057" name="Line 154">
          <a:extLst>
            <a:ext uri="{FF2B5EF4-FFF2-40B4-BE49-F238E27FC236}">
              <a16:creationId xmlns:a16="http://schemas.microsoft.com/office/drawing/2014/main" id="{95EDA078-99B9-4400-9F6F-821ECEFA6BEB}"/>
            </a:ext>
          </a:extLst>
        </xdr:cNvPr>
        <xdr:cNvSpPr>
          <a:spLocks noChangeShapeType="1"/>
        </xdr:cNvSpPr>
      </xdr:nvSpPr>
      <xdr:spPr bwMode="auto">
        <a:xfrm>
          <a:off x="1123950" y="1485900"/>
          <a:ext cx="3714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5</xdr:row>
      <xdr:rowOff>0</xdr:rowOff>
    </xdr:from>
    <xdr:to>
      <xdr:col>17</xdr:col>
      <xdr:colOff>95250</xdr:colOff>
      <xdr:row>5</xdr:row>
      <xdr:rowOff>0</xdr:rowOff>
    </xdr:to>
    <xdr:sp macro="" textlink="">
      <xdr:nvSpPr>
        <xdr:cNvPr id="208058" name="Line 155">
          <a:extLst>
            <a:ext uri="{FF2B5EF4-FFF2-40B4-BE49-F238E27FC236}">
              <a16:creationId xmlns:a16="http://schemas.microsoft.com/office/drawing/2014/main" id="{9A206DDC-B646-41B5-8999-E11CFDE91CA5}"/>
            </a:ext>
          </a:extLst>
        </xdr:cNvPr>
        <xdr:cNvSpPr>
          <a:spLocks noChangeShapeType="1"/>
        </xdr:cNvSpPr>
      </xdr:nvSpPr>
      <xdr:spPr bwMode="auto">
        <a:xfrm flipV="1">
          <a:off x="1133475" y="619125"/>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5</xdr:row>
      <xdr:rowOff>0</xdr:rowOff>
    </xdr:from>
    <xdr:to>
      <xdr:col>18</xdr:col>
      <xdr:colOff>0</xdr:colOff>
      <xdr:row>12</xdr:row>
      <xdr:rowOff>9525</xdr:rowOff>
    </xdr:to>
    <xdr:sp macro="" textlink="">
      <xdr:nvSpPr>
        <xdr:cNvPr id="208059" name="Line 156">
          <a:extLst>
            <a:ext uri="{FF2B5EF4-FFF2-40B4-BE49-F238E27FC236}">
              <a16:creationId xmlns:a16="http://schemas.microsoft.com/office/drawing/2014/main" id="{3A876DB1-2D01-4379-B602-97C02871C8AE}"/>
            </a:ext>
          </a:extLst>
        </xdr:cNvPr>
        <xdr:cNvSpPr>
          <a:spLocks noChangeShapeType="1"/>
        </xdr:cNvSpPr>
      </xdr:nvSpPr>
      <xdr:spPr bwMode="auto">
        <a:xfrm flipH="1">
          <a:off x="2047875" y="619125"/>
          <a:ext cx="9525" cy="876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12</xdr:row>
      <xdr:rowOff>0</xdr:rowOff>
    </xdr:from>
    <xdr:to>
      <xdr:col>18</xdr:col>
      <xdr:colOff>0</xdr:colOff>
      <xdr:row>12</xdr:row>
      <xdr:rowOff>0</xdr:rowOff>
    </xdr:to>
    <xdr:sp macro="" textlink="">
      <xdr:nvSpPr>
        <xdr:cNvPr id="208060" name="Line 157">
          <a:extLst>
            <a:ext uri="{FF2B5EF4-FFF2-40B4-BE49-F238E27FC236}">
              <a16:creationId xmlns:a16="http://schemas.microsoft.com/office/drawing/2014/main" id="{B24660A7-30C4-4DF1-B80C-268824A65161}"/>
            </a:ext>
          </a:extLst>
        </xdr:cNvPr>
        <xdr:cNvSpPr>
          <a:spLocks noChangeShapeType="1"/>
        </xdr:cNvSpPr>
      </xdr:nvSpPr>
      <xdr:spPr bwMode="auto">
        <a:xfrm>
          <a:off x="1733550" y="1485900"/>
          <a:ext cx="323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104775</xdr:colOff>
      <xdr:row>4</xdr:row>
      <xdr:rowOff>9525</xdr:rowOff>
    </xdr:from>
    <xdr:to>
      <xdr:col>6</xdr:col>
      <xdr:colOff>104775</xdr:colOff>
      <xdr:row>12</xdr:row>
      <xdr:rowOff>9525</xdr:rowOff>
    </xdr:to>
    <xdr:sp macro="" textlink="">
      <xdr:nvSpPr>
        <xdr:cNvPr id="208061" name="Line 159">
          <a:extLst>
            <a:ext uri="{FF2B5EF4-FFF2-40B4-BE49-F238E27FC236}">
              <a16:creationId xmlns:a16="http://schemas.microsoft.com/office/drawing/2014/main" id="{C31C1240-086B-43E5-A195-9A802BB13DB6}"/>
            </a:ext>
          </a:extLst>
        </xdr:cNvPr>
        <xdr:cNvSpPr>
          <a:spLocks noChangeShapeType="1"/>
        </xdr:cNvSpPr>
      </xdr:nvSpPr>
      <xdr:spPr bwMode="auto">
        <a:xfrm>
          <a:off x="790575" y="504825"/>
          <a:ext cx="0" cy="9906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12</xdr:row>
      <xdr:rowOff>0</xdr:rowOff>
    </xdr:from>
    <xdr:to>
      <xdr:col>7</xdr:col>
      <xdr:colOff>95250</xdr:colOff>
      <xdr:row>12</xdr:row>
      <xdr:rowOff>0</xdr:rowOff>
    </xdr:to>
    <xdr:sp macro="" textlink="">
      <xdr:nvSpPr>
        <xdr:cNvPr id="208062" name="Line 160">
          <a:extLst>
            <a:ext uri="{FF2B5EF4-FFF2-40B4-BE49-F238E27FC236}">
              <a16:creationId xmlns:a16="http://schemas.microsoft.com/office/drawing/2014/main" id="{274F7696-2C82-477A-845C-B791F8A68693}"/>
            </a:ext>
          </a:extLst>
        </xdr:cNvPr>
        <xdr:cNvSpPr>
          <a:spLocks noChangeShapeType="1"/>
        </xdr:cNvSpPr>
      </xdr:nvSpPr>
      <xdr:spPr bwMode="auto">
        <a:xfrm>
          <a:off x="666750" y="14859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5</xdr:row>
      <xdr:rowOff>95250</xdr:rowOff>
    </xdr:from>
    <xdr:to>
      <xdr:col>9</xdr:col>
      <xdr:colOff>95250</xdr:colOff>
      <xdr:row>6</xdr:row>
      <xdr:rowOff>104775</xdr:rowOff>
    </xdr:to>
    <xdr:sp macro="" textlink="">
      <xdr:nvSpPr>
        <xdr:cNvPr id="208063" name="Line 161">
          <a:extLst>
            <a:ext uri="{FF2B5EF4-FFF2-40B4-BE49-F238E27FC236}">
              <a16:creationId xmlns:a16="http://schemas.microsoft.com/office/drawing/2014/main" id="{25ACE9B3-EA10-42FA-A1EC-0A483B1FF988}"/>
            </a:ext>
          </a:extLst>
        </xdr:cNvPr>
        <xdr:cNvSpPr>
          <a:spLocks noChangeShapeType="1"/>
        </xdr:cNvSpPr>
      </xdr:nvSpPr>
      <xdr:spPr bwMode="auto">
        <a:xfrm flipH="1" flipV="1">
          <a:off x="523875" y="714375"/>
          <a:ext cx="600075"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xdr:row>
      <xdr:rowOff>85725</xdr:rowOff>
    </xdr:from>
    <xdr:to>
      <xdr:col>4</xdr:col>
      <xdr:colOff>64858</xdr:colOff>
      <xdr:row>6</xdr:row>
      <xdr:rowOff>95758</xdr:rowOff>
    </xdr:to>
    <xdr:sp macro="" textlink="">
      <xdr:nvSpPr>
        <xdr:cNvPr id="13474" name="Oval 162">
          <a:extLst>
            <a:ext uri="{FF2B5EF4-FFF2-40B4-BE49-F238E27FC236}">
              <a16:creationId xmlns:a16="http://schemas.microsoft.com/office/drawing/2014/main" id="{ABCF4134-50B6-4E97-86C1-DF67D2FE6A46}"/>
            </a:ext>
          </a:extLst>
        </xdr:cNvPr>
        <xdr:cNvSpPr>
          <a:spLocks noChangeArrowheads="1"/>
        </xdr:cNvSpPr>
      </xdr:nvSpPr>
      <xdr:spPr bwMode="auto">
        <a:xfrm>
          <a:off x="285750" y="600075"/>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B</a:t>
          </a:r>
        </a:p>
      </xdr:txBody>
    </xdr:sp>
    <xdr:clientData/>
  </xdr:twoCellAnchor>
  <xdr:twoCellAnchor>
    <xdr:from>
      <xdr:col>76</xdr:col>
      <xdr:colOff>9525</xdr:colOff>
      <xdr:row>5</xdr:row>
      <xdr:rowOff>19050</xdr:rowOff>
    </xdr:from>
    <xdr:to>
      <xdr:col>80</xdr:col>
      <xdr:colOff>0</xdr:colOff>
      <xdr:row>5</xdr:row>
      <xdr:rowOff>95250</xdr:rowOff>
    </xdr:to>
    <xdr:sp macro="" textlink="">
      <xdr:nvSpPr>
        <xdr:cNvPr id="208065" name="Rectangle 186" descr="40%">
          <a:extLst>
            <a:ext uri="{FF2B5EF4-FFF2-40B4-BE49-F238E27FC236}">
              <a16:creationId xmlns:a16="http://schemas.microsoft.com/office/drawing/2014/main" id="{FDA3EF9B-3D34-4EA0-AAD6-29A0D7F7F0DC}"/>
            </a:ext>
          </a:extLst>
        </xdr:cNvPr>
        <xdr:cNvSpPr>
          <a:spLocks noChangeArrowheads="1"/>
        </xdr:cNvSpPr>
      </xdr:nvSpPr>
      <xdr:spPr bwMode="auto">
        <a:xfrm>
          <a:off x="8696325" y="6381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6</xdr:row>
      <xdr:rowOff>19050</xdr:rowOff>
    </xdr:from>
    <xdr:to>
      <xdr:col>80</xdr:col>
      <xdr:colOff>0</xdr:colOff>
      <xdr:row>6</xdr:row>
      <xdr:rowOff>95250</xdr:rowOff>
    </xdr:to>
    <xdr:sp macro="" textlink="">
      <xdr:nvSpPr>
        <xdr:cNvPr id="208066" name="Rectangle 187" descr="20%">
          <a:extLst>
            <a:ext uri="{FF2B5EF4-FFF2-40B4-BE49-F238E27FC236}">
              <a16:creationId xmlns:a16="http://schemas.microsoft.com/office/drawing/2014/main" id="{27E37264-F6D2-4E7F-A878-257F1436DC2B}"/>
            </a:ext>
          </a:extLst>
        </xdr:cNvPr>
        <xdr:cNvSpPr>
          <a:spLocks noChangeArrowheads="1"/>
        </xdr:cNvSpPr>
      </xdr:nvSpPr>
      <xdr:spPr bwMode="auto">
        <a:xfrm>
          <a:off x="8696325" y="7620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5</xdr:col>
      <xdr:colOff>0</xdr:colOff>
      <xdr:row>4</xdr:row>
      <xdr:rowOff>9525</xdr:rowOff>
    </xdr:from>
    <xdr:to>
      <xdr:col>5</xdr:col>
      <xdr:colOff>0</xdr:colOff>
      <xdr:row>41</xdr:row>
      <xdr:rowOff>9525</xdr:rowOff>
    </xdr:to>
    <xdr:sp macro="" textlink="">
      <xdr:nvSpPr>
        <xdr:cNvPr id="208067" name="Line 6">
          <a:extLst>
            <a:ext uri="{FF2B5EF4-FFF2-40B4-BE49-F238E27FC236}">
              <a16:creationId xmlns:a16="http://schemas.microsoft.com/office/drawing/2014/main" id="{A0B22523-D93B-4657-9726-7406851B734E}"/>
            </a:ext>
          </a:extLst>
        </xdr:cNvPr>
        <xdr:cNvSpPr>
          <a:spLocks noChangeShapeType="1"/>
        </xdr:cNvSpPr>
      </xdr:nvSpPr>
      <xdr:spPr bwMode="auto">
        <a:xfrm>
          <a:off x="571500" y="504825"/>
          <a:ext cx="0" cy="4581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44</xdr:row>
      <xdr:rowOff>123825</xdr:rowOff>
    </xdr:from>
    <xdr:to>
      <xdr:col>55</xdr:col>
      <xdr:colOff>104775</xdr:colOff>
      <xdr:row>45</xdr:row>
      <xdr:rowOff>0</xdr:rowOff>
    </xdr:to>
    <xdr:sp macro="" textlink="">
      <xdr:nvSpPr>
        <xdr:cNvPr id="208068" name="Line 11">
          <a:extLst>
            <a:ext uri="{FF2B5EF4-FFF2-40B4-BE49-F238E27FC236}">
              <a16:creationId xmlns:a16="http://schemas.microsoft.com/office/drawing/2014/main" id="{665A6BA8-B051-4489-8141-1F1EC541DB2B}"/>
            </a:ext>
          </a:extLst>
        </xdr:cNvPr>
        <xdr:cNvSpPr>
          <a:spLocks noChangeShapeType="1"/>
        </xdr:cNvSpPr>
      </xdr:nvSpPr>
      <xdr:spPr bwMode="auto">
        <a:xfrm flipV="1">
          <a:off x="2628900" y="5572125"/>
          <a:ext cx="37623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45</xdr:row>
      <xdr:rowOff>9525</xdr:rowOff>
    </xdr:from>
    <xdr:to>
      <xdr:col>22</xdr:col>
      <xdr:colOff>114300</xdr:colOff>
      <xdr:row>45</xdr:row>
      <xdr:rowOff>9525</xdr:rowOff>
    </xdr:to>
    <xdr:sp macro="" textlink="">
      <xdr:nvSpPr>
        <xdr:cNvPr id="208069" name="Line 12">
          <a:extLst>
            <a:ext uri="{FF2B5EF4-FFF2-40B4-BE49-F238E27FC236}">
              <a16:creationId xmlns:a16="http://schemas.microsoft.com/office/drawing/2014/main" id="{1E07B715-D3F1-4CE3-BB20-CE216F7BFD01}"/>
            </a:ext>
          </a:extLst>
        </xdr:cNvPr>
        <xdr:cNvSpPr>
          <a:spLocks noChangeShapeType="1"/>
        </xdr:cNvSpPr>
      </xdr:nvSpPr>
      <xdr:spPr bwMode="auto">
        <a:xfrm>
          <a:off x="1943100" y="5581650"/>
          <a:ext cx="6858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36</xdr:row>
      <xdr:rowOff>0</xdr:rowOff>
    </xdr:from>
    <xdr:to>
      <xdr:col>22</xdr:col>
      <xdr:colOff>104775</xdr:colOff>
      <xdr:row>36</xdr:row>
      <xdr:rowOff>0</xdr:rowOff>
    </xdr:to>
    <xdr:sp macro="" textlink="">
      <xdr:nvSpPr>
        <xdr:cNvPr id="208070" name="Line 13">
          <a:extLst>
            <a:ext uri="{FF2B5EF4-FFF2-40B4-BE49-F238E27FC236}">
              <a16:creationId xmlns:a16="http://schemas.microsoft.com/office/drawing/2014/main" id="{A5BFBA7B-0837-4B11-A063-E6DD3310FF2D}"/>
            </a:ext>
          </a:extLst>
        </xdr:cNvPr>
        <xdr:cNvSpPr>
          <a:spLocks noChangeShapeType="1"/>
        </xdr:cNvSpPr>
      </xdr:nvSpPr>
      <xdr:spPr bwMode="auto">
        <a:xfrm>
          <a:off x="2286000" y="4457700"/>
          <a:ext cx="3333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39</xdr:row>
      <xdr:rowOff>0</xdr:rowOff>
    </xdr:from>
    <xdr:to>
      <xdr:col>22</xdr:col>
      <xdr:colOff>104775</xdr:colOff>
      <xdr:row>39</xdr:row>
      <xdr:rowOff>0</xdr:rowOff>
    </xdr:to>
    <xdr:sp macro="" textlink="">
      <xdr:nvSpPr>
        <xdr:cNvPr id="208071" name="Line 17">
          <a:extLst>
            <a:ext uri="{FF2B5EF4-FFF2-40B4-BE49-F238E27FC236}">
              <a16:creationId xmlns:a16="http://schemas.microsoft.com/office/drawing/2014/main" id="{748FC286-BA82-4F70-8B8D-C9AF59BA6B3D}"/>
            </a:ext>
          </a:extLst>
        </xdr:cNvPr>
        <xdr:cNvSpPr>
          <a:spLocks noChangeShapeType="1"/>
        </xdr:cNvSpPr>
      </xdr:nvSpPr>
      <xdr:spPr bwMode="auto">
        <a:xfrm>
          <a:off x="1933575" y="4829175"/>
          <a:ext cx="685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104775</xdr:colOff>
      <xdr:row>41</xdr:row>
      <xdr:rowOff>0</xdr:rowOff>
    </xdr:from>
    <xdr:to>
      <xdr:col>22</xdr:col>
      <xdr:colOff>104775</xdr:colOff>
      <xdr:row>41</xdr:row>
      <xdr:rowOff>0</xdr:rowOff>
    </xdr:to>
    <xdr:sp macro="" textlink="">
      <xdr:nvSpPr>
        <xdr:cNvPr id="208072" name="Line 18">
          <a:extLst>
            <a:ext uri="{FF2B5EF4-FFF2-40B4-BE49-F238E27FC236}">
              <a16:creationId xmlns:a16="http://schemas.microsoft.com/office/drawing/2014/main" id="{A6E1A33A-364E-4E65-B2DC-1B38D70B2A57}"/>
            </a:ext>
          </a:extLst>
        </xdr:cNvPr>
        <xdr:cNvSpPr>
          <a:spLocks noChangeShapeType="1"/>
        </xdr:cNvSpPr>
      </xdr:nvSpPr>
      <xdr:spPr bwMode="auto">
        <a:xfrm>
          <a:off x="1933575" y="5076825"/>
          <a:ext cx="685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39</xdr:row>
      <xdr:rowOff>9525</xdr:rowOff>
    </xdr:from>
    <xdr:to>
      <xdr:col>56</xdr:col>
      <xdr:colOff>0</xdr:colOff>
      <xdr:row>39</xdr:row>
      <xdr:rowOff>9525</xdr:rowOff>
    </xdr:to>
    <xdr:sp macro="" textlink="">
      <xdr:nvSpPr>
        <xdr:cNvPr id="208073" name="Line 19">
          <a:extLst>
            <a:ext uri="{FF2B5EF4-FFF2-40B4-BE49-F238E27FC236}">
              <a16:creationId xmlns:a16="http://schemas.microsoft.com/office/drawing/2014/main" id="{F38AF81C-8D5A-4324-A799-DE5649EF6A6B}"/>
            </a:ext>
          </a:extLst>
        </xdr:cNvPr>
        <xdr:cNvSpPr>
          <a:spLocks noChangeShapeType="1"/>
        </xdr:cNvSpPr>
      </xdr:nvSpPr>
      <xdr:spPr bwMode="auto">
        <a:xfrm>
          <a:off x="2628900" y="4838700"/>
          <a:ext cx="377190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104775</xdr:colOff>
      <xdr:row>41</xdr:row>
      <xdr:rowOff>0</xdr:rowOff>
    </xdr:from>
    <xdr:to>
      <xdr:col>55</xdr:col>
      <xdr:colOff>104775</xdr:colOff>
      <xdr:row>41</xdr:row>
      <xdr:rowOff>0</xdr:rowOff>
    </xdr:to>
    <xdr:sp macro="" textlink="">
      <xdr:nvSpPr>
        <xdr:cNvPr id="208074" name="Line 20">
          <a:extLst>
            <a:ext uri="{FF2B5EF4-FFF2-40B4-BE49-F238E27FC236}">
              <a16:creationId xmlns:a16="http://schemas.microsoft.com/office/drawing/2014/main" id="{C2771BDF-8AB1-4B0C-A7EB-9ADBCF96BDA8}"/>
            </a:ext>
          </a:extLst>
        </xdr:cNvPr>
        <xdr:cNvSpPr>
          <a:spLocks noChangeShapeType="1"/>
        </xdr:cNvSpPr>
      </xdr:nvSpPr>
      <xdr:spPr bwMode="auto">
        <a:xfrm>
          <a:off x="2619375" y="5076825"/>
          <a:ext cx="377190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26</xdr:col>
      <xdr:colOff>104775</xdr:colOff>
      <xdr:row>47</xdr:row>
      <xdr:rowOff>114300</xdr:rowOff>
    </xdr:from>
    <xdr:to>
      <xdr:col>33</xdr:col>
      <xdr:colOff>9525</xdr:colOff>
      <xdr:row>54</xdr:row>
      <xdr:rowOff>0</xdr:rowOff>
    </xdr:to>
    <xdr:sp macro="" textlink="">
      <xdr:nvSpPr>
        <xdr:cNvPr id="208075" name="Rectangle 22" descr="20%">
          <a:extLst>
            <a:ext uri="{FF2B5EF4-FFF2-40B4-BE49-F238E27FC236}">
              <a16:creationId xmlns:a16="http://schemas.microsoft.com/office/drawing/2014/main" id="{360B8F1D-7F5A-4C0A-B339-9ED6C71D4512}"/>
            </a:ext>
          </a:extLst>
        </xdr:cNvPr>
        <xdr:cNvSpPr>
          <a:spLocks noChangeArrowheads="1"/>
        </xdr:cNvSpPr>
      </xdr:nvSpPr>
      <xdr:spPr bwMode="auto">
        <a:xfrm>
          <a:off x="3076575" y="5934075"/>
          <a:ext cx="704850" cy="752475"/>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clientData/>
  </xdr:twoCellAnchor>
  <xdr:twoCellAnchor>
    <xdr:from>
      <xdr:col>29</xdr:col>
      <xdr:colOff>0</xdr:colOff>
      <xdr:row>50</xdr:row>
      <xdr:rowOff>0</xdr:rowOff>
    </xdr:from>
    <xdr:to>
      <xdr:col>31</xdr:col>
      <xdr:colOff>0</xdr:colOff>
      <xdr:row>52</xdr:row>
      <xdr:rowOff>9525</xdr:rowOff>
    </xdr:to>
    <xdr:sp macro="" textlink="">
      <xdr:nvSpPr>
        <xdr:cNvPr id="208076" name="Oval 23">
          <a:extLst>
            <a:ext uri="{FF2B5EF4-FFF2-40B4-BE49-F238E27FC236}">
              <a16:creationId xmlns:a16="http://schemas.microsoft.com/office/drawing/2014/main" id="{6A1C2F23-9CDC-49EA-AC71-69C91C9AEE5A}"/>
            </a:ext>
          </a:extLst>
        </xdr:cNvPr>
        <xdr:cNvSpPr>
          <a:spLocks noChangeArrowheads="1"/>
        </xdr:cNvSpPr>
      </xdr:nvSpPr>
      <xdr:spPr bwMode="auto">
        <a:xfrm>
          <a:off x="3314700" y="6191250"/>
          <a:ext cx="228600" cy="257175"/>
        </a:xfrm>
        <a:prstGeom prst="ellipse">
          <a:avLst/>
        </a:prstGeom>
        <a:solidFill>
          <a:srgbClr val="FFFFFF"/>
        </a:solidFill>
        <a:ln w="19050">
          <a:solidFill>
            <a:srgbClr val="000000"/>
          </a:solidFill>
          <a:prstDash val="dash"/>
          <a:round/>
          <a:headEnd/>
          <a:tailEnd/>
        </a:ln>
      </xdr:spPr>
    </xdr:sp>
    <xdr:clientData/>
  </xdr:twoCellAnchor>
  <xdr:twoCellAnchor>
    <xdr:from>
      <xdr:col>27</xdr:col>
      <xdr:colOff>0</xdr:colOff>
      <xdr:row>56</xdr:row>
      <xdr:rowOff>0</xdr:rowOff>
    </xdr:from>
    <xdr:to>
      <xdr:col>33</xdr:col>
      <xdr:colOff>0</xdr:colOff>
      <xdr:row>56</xdr:row>
      <xdr:rowOff>0</xdr:rowOff>
    </xdr:to>
    <xdr:sp macro="" textlink="">
      <xdr:nvSpPr>
        <xdr:cNvPr id="208077" name="Line 24">
          <a:extLst>
            <a:ext uri="{FF2B5EF4-FFF2-40B4-BE49-F238E27FC236}">
              <a16:creationId xmlns:a16="http://schemas.microsoft.com/office/drawing/2014/main" id="{585B3DC3-AF67-4DBD-B09C-25630B970166}"/>
            </a:ext>
          </a:extLst>
        </xdr:cNvPr>
        <xdr:cNvSpPr>
          <a:spLocks noChangeShapeType="1"/>
        </xdr:cNvSpPr>
      </xdr:nvSpPr>
      <xdr:spPr bwMode="auto">
        <a:xfrm>
          <a:off x="3086100" y="6934200"/>
          <a:ext cx="6858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48</xdr:row>
      <xdr:rowOff>0</xdr:rowOff>
    </xdr:from>
    <xdr:to>
      <xdr:col>35</xdr:col>
      <xdr:colOff>0</xdr:colOff>
      <xdr:row>54</xdr:row>
      <xdr:rowOff>9525</xdr:rowOff>
    </xdr:to>
    <xdr:sp macro="" textlink="">
      <xdr:nvSpPr>
        <xdr:cNvPr id="208078" name="Line 25">
          <a:extLst>
            <a:ext uri="{FF2B5EF4-FFF2-40B4-BE49-F238E27FC236}">
              <a16:creationId xmlns:a16="http://schemas.microsoft.com/office/drawing/2014/main" id="{64F89F10-4BB3-424A-8415-1D6CA93A711F}"/>
            </a:ext>
          </a:extLst>
        </xdr:cNvPr>
        <xdr:cNvSpPr>
          <a:spLocks noChangeShapeType="1"/>
        </xdr:cNvSpPr>
      </xdr:nvSpPr>
      <xdr:spPr bwMode="auto">
        <a:xfrm>
          <a:off x="4000500" y="5943600"/>
          <a:ext cx="0" cy="752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41</xdr:row>
      <xdr:rowOff>0</xdr:rowOff>
    </xdr:to>
    <xdr:sp macro="" textlink="">
      <xdr:nvSpPr>
        <xdr:cNvPr id="208079" name="Line 37">
          <a:extLst>
            <a:ext uri="{FF2B5EF4-FFF2-40B4-BE49-F238E27FC236}">
              <a16:creationId xmlns:a16="http://schemas.microsoft.com/office/drawing/2014/main" id="{541B013E-86F0-4313-B6FE-645B9B87786A}"/>
            </a:ext>
          </a:extLst>
        </xdr:cNvPr>
        <xdr:cNvSpPr>
          <a:spLocks noChangeShapeType="1"/>
        </xdr:cNvSpPr>
      </xdr:nvSpPr>
      <xdr:spPr bwMode="auto">
        <a:xfrm>
          <a:off x="1943100" y="482917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40005</xdr:colOff>
      <xdr:row>33</xdr:row>
      <xdr:rowOff>9525</xdr:rowOff>
    </xdr:from>
    <xdr:to>
      <xdr:col>37</xdr:col>
      <xdr:colOff>47713</xdr:colOff>
      <xdr:row>35</xdr:row>
      <xdr:rowOff>0</xdr:rowOff>
    </xdr:to>
    <xdr:sp macro="" textlink="">
      <xdr:nvSpPr>
        <xdr:cNvPr id="89" name="Oval 38">
          <a:extLst>
            <a:ext uri="{FF2B5EF4-FFF2-40B4-BE49-F238E27FC236}">
              <a16:creationId xmlns:a16="http://schemas.microsoft.com/office/drawing/2014/main" id="{0B14D5CD-80D9-4173-902C-C952F940B135}"/>
            </a:ext>
          </a:extLst>
        </xdr:cNvPr>
        <xdr:cNvSpPr>
          <a:spLocks noChangeArrowheads="1"/>
        </xdr:cNvSpPr>
      </xdr:nvSpPr>
      <xdr:spPr bwMode="auto">
        <a:xfrm>
          <a:off x="4048125" y="4219575"/>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K</a:t>
          </a:r>
        </a:p>
      </xdr:txBody>
    </xdr:sp>
    <xdr:clientData/>
  </xdr:twoCellAnchor>
  <xdr:twoCellAnchor>
    <xdr:from>
      <xdr:col>23</xdr:col>
      <xdr:colOff>0</xdr:colOff>
      <xdr:row>38</xdr:row>
      <xdr:rowOff>114300</xdr:rowOff>
    </xdr:from>
    <xdr:to>
      <xdr:col>23</xdr:col>
      <xdr:colOff>0</xdr:colOff>
      <xdr:row>40</xdr:row>
      <xdr:rowOff>114300</xdr:rowOff>
    </xdr:to>
    <xdr:sp macro="" textlink="">
      <xdr:nvSpPr>
        <xdr:cNvPr id="208081" name="Line 40">
          <a:extLst>
            <a:ext uri="{FF2B5EF4-FFF2-40B4-BE49-F238E27FC236}">
              <a16:creationId xmlns:a16="http://schemas.microsoft.com/office/drawing/2014/main" id="{8F888BD5-28E8-4D66-A201-EE8D54F4AA85}"/>
            </a:ext>
          </a:extLst>
        </xdr:cNvPr>
        <xdr:cNvSpPr>
          <a:spLocks noChangeShapeType="1"/>
        </xdr:cNvSpPr>
      </xdr:nvSpPr>
      <xdr:spPr bwMode="auto">
        <a:xfrm>
          <a:off x="2628900" y="4819650"/>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39</xdr:row>
      <xdr:rowOff>0</xdr:rowOff>
    </xdr:from>
    <xdr:to>
      <xdr:col>56</xdr:col>
      <xdr:colOff>0</xdr:colOff>
      <xdr:row>41</xdr:row>
      <xdr:rowOff>0</xdr:rowOff>
    </xdr:to>
    <xdr:sp macro="" textlink="">
      <xdr:nvSpPr>
        <xdr:cNvPr id="208082" name="Line 41">
          <a:extLst>
            <a:ext uri="{FF2B5EF4-FFF2-40B4-BE49-F238E27FC236}">
              <a16:creationId xmlns:a16="http://schemas.microsoft.com/office/drawing/2014/main" id="{02DEF973-B260-4B6B-8586-79DB8B999AAD}"/>
            </a:ext>
          </a:extLst>
        </xdr:cNvPr>
        <xdr:cNvSpPr>
          <a:spLocks noChangeShapeType="1"/>
        </xdr:cNvSpPr>
      </xdr:nvSpPr>
      <xdr:spPr bwMode="auto">
        <a:xfrm>
          <a:off x="6400800" y="482917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46</xdr:row>
      <xdr:rowOff>95250</xdr:rowOff>
    </xdr:from>
    <xdr:to>
      <xdr:col>29</xdr:col>
      <xdr:colOff>0</xdr:colOff>
      <xdr:row>51</xdr:row>
      <xdr:rowOff>0</xdr:rowOff>
    </xdr:to>
    <xdr:sp macro="" textlink="">
      <xdr:nvSpPr>
        <xdr:cNvPr id="208083" name="Line 42">
          <a:extLst>
            <a:ext uri="{FF2B5EF4-FFF2-40B4-BE49-F238E27FC236}">
              <a16:creationId xmlns:a16="http://schemas.microsoft.com/office/drawing/2014/main" id="{CB88D05F-9E42-4863-9EBE-13B9B324D57E}"/>
            </a:ext>
          </a:extLst>
        </xdr:cNvPr>
        <xdr:cNvSpPr>
          <a:spLocks noChangeShapeType="1"/>
        </xdr:cNvSpPr>
      </xdr:nvSpPr>
      <xdr:spPr bwMode="auto">
        <a:xfrm>
          <a:off x="3314700" y="5791200"/>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46</xdr:row>
      <xdr:rowOff>95250</xdr:rowOff>
    </xdr:from>
    <xdr:to>
      <xdr:col>31</xdr:col>
      <xdr:colOff>0</xdr:colOff>
      <xdr:row>51</xdr:row>
      <xdr:rowOff>19050</xdr:rowOff>
    </xdr:to>
    <xdr:sp macro="" textlink="">
      <xdr:nvSpPr>
        <xdr:cNvPr id="208084" name="Line 43">
          <a:extLst>
            <a:ext uri="{FF2B5EF4-FFF2-40B4-BE49-F238E27FC236}">
              <a16:creationId xmlns:a16="http://schemas.microsoft.com/office/drawing/2014/main" id="{19506245-9EC6-4307-AE09-20749FB90EDE}"/>
            </a:ext>
          </a:extLst>
        </xdr:cNvPr>
        <xdr:cNvSpPr>
          <a:spLocks noChangeShapeType="1"/>
        </xdr:cNvSpPr>
      </xdr:nvSpPr>
      <xdr:spPr bwMode="auto">
        <a:xfrm>
          <a:off x="3543300" y="5791200"/>
          <a:ext cx="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47</xdr:row>
      <xdr:rowOff>0</xdr:rowOff>
    </xdr:from>
    <xdr:to>
      <xdr:col>31</xdr:col>
      <xdr:colOff>0</xdr:colOff>
      <xdr:row>47</xdr:row>
      <xdr:rowOff>0</xdr:rowOff>
    </xdr:to>
    <xdr:sp macro="" textlink="">
      <xdr:nvSpPr>
        <xdr:cNvPr id="208085" name="Line 44">
          <a:extLst>
            <a:ext uri="{FF2B5EF4-FFF2-40B4-BE49-F238E27FC236}">
              <a16:creationId xmlns:a16="http://schemas.microsoft.com/office/drawing/2014/main" id="{4EA4F934-40FB-4A69-BCAB-3B5D32C5F9B8}"/>
            </a:ext>
          </a:extLst>
        </xdr:cNvPr>
        <xdr:cNvSpPr>
          <a:spLocks noChangeShapeType="1"/>
        </xdr:cNvSpPr>
      </xdr:nvSpPr>
      <xdr:spPr bwMode="auto">
        <a:xfrm>
          <a:off x="3314700" y="5819775"/>
          <a:ext cx="2286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34</xdr:row>
      <xdr:rowOff>28575</xdr:rowOff>
    </xdr:from>
    <xdr:to>
      <xdr:col>18</xdr:col>
      <xdr:colOff>66675</xdr:colOff>
      <xdr:row>41</xdr:row>
      <xdr:rowOff>0</xdr:rowOff>
    </xdr:to>
    <xdr:grpSp>
      <xdr:nvGrpSpPr>
        <xdr:cNvPr id="208086" name="Group 163">
          <a:extLst>
            <a:ext uri="{FF2B5EF4-FFF2-40B4-BE49-F238E27FC236}">
              <a16:creationId xmlns:a16="http://schemas.microsoft.com/office/drawing/2014/main" id="{BC0C3ED2-CA14-461F-99A3-787B473C9129}"/>
            </a:ext>
          </a:extLst>
        </xdr:cNvPr>
        <xdr:cNvGrpSpPr>
          <a:grpSpLocks/>
        </xdr:cNvGrpSpPr>
      </xdr:nvGrpSpPr>
      <xdr:grpSpPr bwMode="auto">
        <a:xfrm>
          <a:off x="1516960" y="4252705"/>
          <a:ext cx="636932" cy="841099"/>
          <a:chOff x="196" y="599"/>
          <a:chExt cx="83" cy="115"/>
        </a:xfrm>
      </xdr:grpSpPr>
      <xdr:sp macro="" textlink="">
        <xdr:nvSpPr>
          <xdr:cNvPr id="208132" name="Arc 3">
            <a:extLst>
              <a:ext uri="{FF2B5EF4-FFF2-40B4-BE49-F238E27FC236}">
                <a16:creationId xmlns:a16="http://schemas.microsoft.com/office/drawing/2014/main" id="{187E0703-1DB8-4779-8646-E3385CD09261}"/>
              </a:ext>
            </a:extLst>
          </xdr:cNvPr>
          <xdr:cNvSpPr>
            <a:spLocks/>
          </xdr:cNvSpPr>
        </xdr:nvSpPr>
        <xdr:spPr bwMode="auto">
          <a:xfrm flipH="1" flipV="1">
            <a:off x="225" y="646"/>
            <a:ext cx="29" cy="34"/>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8133" name="Arc 4">
            <a:extLst>
              <a:ext uri="{FF2B5EF4-FFF2-40B4-BE49-F238E27FC236}">
                <a16:creationId xmlns:a16="http://schemas.microsoft.com/office/drawing/2014/main" id="{5122CCCA-870E-434A-BF81-F93A7600E528}"/>
              </a:ext>
            </a:extLst>
          </xdr:cNvPr>
          <xdr:cNvSpPr>
            <a:spLocks/>
          </xdr:cNvSpPr>
        </xdr:nvSpPr>
        <xdr:spPr bwMode="auto">
          <a:xfrm flipH="1" flipV="1">
            <a:off x="196" y="646"/>
            <a:ext cx="58" cy="6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8134" name="Line 5">
            <a:extLst>
              <a:ext uri="{FF2B5EF4-FFF2-40B4-BE49-F238E27FC236}">
                <a16:creationId xmlns:a16="http://schemas.microsoft.com/office/drawing/2014/main" id="{3276B2CE-00F0-426B-A35E-2587EFE313A7}"/>
              </a:ext>
            </a:extLst>
          </xdr:cNvPr>
          <xdr:cNvSpPr>
            <a:spLocks noChangeShapeType="1"/>
          </xdr:cNvSpPr>
        </xdr:nvSpPr>
        <xdr:spPr bwMode="auto">
          <a:xfrm flipH="1">
            <a:off x="214" y="671"/>
            <a:ext cx="2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 name="Oval 45">
            <a:extLst>
              <a:ext uri="{FF2B5EF4-FFF2-40B4-BE49-F238E27FC236}">
                <a16:creationId xmlns:a16="http://schemas.microsoft.com/office/drawing/2014/main" id="{C82C36E3-5FBB-43F8-9412-3F929ADB7DE4}"/>
              </a:ext>
            </a:extLst>
          </xdr:cNvPr>
          <xdr:cNvSpPr>
            <a:spLocks noChangeArrowheads="1"/>
          </xdr:cNvSpPr>
        </xdr:nvSpPr>
        <xdr:spPr bwMode="auto">
          <a:xfrm>
            <a:off x="249" y="59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L</a:t>
            </a:r>
          </a:p>
        </xdr:txBody>
      </xdr:sp>
      <xdr:sp macro="" textlink="">
        <xdr:nvSpPr>
          <xdr:cNvPr id="208136" name="Line 46">
            <a:extLst>
              <a:ext uri="{FF2B5EF4-FFF2-40B4-BE49-F238E27FC236}">
                <a16:creationId xmlns:a16="http://schemas.microsoft.com/office/drawing/2014/main" id="{3827B02C-5AB9-4832-B217-1E8F527C5216}"/>
              </a:ext>
            </a:extLst>
          </xdr:cNvPr>
          <xdr:cNvSpPr>
            <a:spLocks noChangeShapeType="1"/>
          </xdr:cNvSpPr>
        </xdr:nvSpPr>
        <xdr:spPr bwMode="auto">
          <a:xfrm flipV="1">
            <a:off x="228" y="630"/>
            <a:ext cx="3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37" name="Line 47">
            <a:extLst>
              <a:ext uri="{FF2B5EF4-FFF2-40B4-BE49-F238E27FC236}">
                <a16:creationId xmlns:a16="http://schemas.microsoft.com/office/drawing/2014/main" id="{E7343017-3402-4692-B1AF-4818009038AA}"/>
              </a:ext>
            </a:extLst>
          </xdr:cNvPr>
          <xdr:cNvSpPr>
            <a:spLocks noChangeShapeType="1"/>
          </xdr:cNvSpPr>
        </xdr:nvSpPr>
        <xdr:spPr bwMode="auto">
          <a:xfrm flipV="1">
            <a:off x="243" y="630"/>
            <a:ext cx="19" cy="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60</xdr:col>
      <xdr:colOff>28575</xdr:colOff>
      <xdr:row>40</xdr:row>
      <xdr:rowOff>40005</xdr:rowOff>
    </xdr:from>
    <xdr:to>
      <xdr:col>62</xdr:col>
      <xdr:colOff>19050</xdr:colOff>
      <xdr:row>42</xdr:row>
      <xdr:rowOff>48036</xdr:rowOff>
    </xdr:to>
    <xdr:sp macro="" textlink="">
      <xdr:nvSpPr>
        <xdr:cNvPr id="102" name="Oval 54">
          <a:extLst>
            <a:ext uri="{FF2B5EF4-FFF2-40B4-BE49-F238E27FC236}">
              <a16:creationId xmlns:a16="http://schemas.microsoft.com/office/drawing/2014/main" id="{E223870C-63E5-431E-9D08-D41296BA6358}"/>
            </a:ext>
          </a:extLst>
        </xdr:cNvPr>
        <xdr:cNvSpPr>
          <a:spLocks noChangeArrowheads="1"/>
        </xdr:cNvSpPr>
      </xdr:nvSpPr>
      <xdr:spPr bwMode="auto">
        <a:xfrm>
          <a:off x="6886575" y="5133975"/>
          <a:ext cx="219075"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clientData/>
  </xdr:twoCellAnchor>
  <xdr:twoCellAnchor>
    <xdr:from>
      <xdr:col>56</xdr:col>
      <xdr:colOff>9525</xdr:colOff>
      <xdr:row>40</xdr:row>
      <xdr:rowOff>28575</xdr:rowOff>
    </xdr:from>
    <xdr:to>
      <xdr:col>60</xdr:col>
      <xdr:colOff>38100</xdr:colOff>
      <xdr:row>41</xdr:row>
      <xdr:rowOff>76200</xdr:rowOff>
    </xdr:to>
    <xdr:sp macro="" textlink="">
      <xdr:nvSpPr>
        <xdr:cNvPr id="208088" name="Line 55">
          <a:extLst>
            <a:ext uri="{FF2B5EF4-FFF2-40B4-BE49-F238E27FC236}">
              <a16:creationId xmlns:a16="http://schemas.microsoft.com/office/drawing/2014/main" id="{F2E10B41-42A5-41A0-A414-2CE9DFFC8CF4}"/>
            </a:ext>
          </a:extLst>
        </xdr:cNvPr>
        <xdr:cNvSpPr>
          <a:spLocks noChangeShapeType="1"/>
        </xdr:cNvSpPr>
      </xdr:nvSpPr>
      <xdr:spPr bwMode="auto">
        <a:xfrm>
          <a:off x="6410325" y="4981575"/>
          <a:ext cx="48577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9</xdr:row>
      <xdr:rowOff>0</xdr:rowOff>
    </xdr:from>
    <xdr:to>
      <xdr:col>25</xdr:col>
      <xdr:colOff>95250</xdr:colOff>
      <xdr:row>9</xdr:row>
      <xdr:rowOff>0</xdr:rowOff>
    </xdr:to>
    <xdr:sp macro="" textlink="">
      <xdr:nvSpPr>
        <xdr:cNvPr id="208089" name="Line 61">
          <a:extLst>
            <a:ext uri="{FF2B5EF4-FFF2-40B4-BE49-F238E27FC236}">
              <a16:creationId xmlns:a16="http://schemas.microsoft.com/office/drawing/2014/main" id="{13CFD600-F63F-40D4-B026-0C111FAB5C6E}"/>
            </a:ext>
          </a:extLst>
        </xdr:cNvPr>
        <xdr:cNvSpPr>
          <a:spLocks noChangeShapeType="1"/>
        </xdr:cNvSpPr>
      </xdr:nvSpPr>
      <xdr:spPr bwMode="auto">
        <a:xfrm flipV="1">
          <a:off x="1695450" y="1114425"/>
          <a:ext cx="1257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11</xdr:row>
      <xdr:rowOff>102870</xdr:rowOff>
    </xdr:from>
    <xdr:to>
      <xdr:col>27</xdr:col>
      <xdr:colOff>9525</xdr:colOff>
      <xdr:row>13</xdr:row>
      <xdr:rowOff>76279</xdr:rowOff>
    </xdr:to>
    <xdr:sp macro="" textlink="">
      <xdr:nvSpPr>
        <xdr:cNvPr id="105" name="Oval 64">
          <a:extLst>
            <a:ext uri="{FF2B5EF4-FFF2-40B4-BE49-F238E27FC236}">
              <a16:creationId xmlns:a16="http://schemas.microsoft.com/office/drawing/2014/main" id="{12F94297-09A1-4530-86D1-5DDE04F64EDA}"/>
            </a:ext>
          </a:extLst>
        </xdr:cNvPr>
        <xdr:cNvSpPr>
          <a:spLocks noChangeArrowheads="1"/>
        </xdr:cNvSpPr>
      </xdr:nvSpPr>
      <xdr:spPr bwMode="auto">
        <a:xfrm>
          <a:off x="2867025" y="144780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a:t>
          </a:r>
        </a:p>
      </xdr:txBody>
    </xdr:sp>
    <xdr:clientData/>
  </xdr:twoCellAnchor>
  <xdr:twoCellAnchor>
    <xdr:from>
      <xdr:col>22</xdr:col>
      <xdr:colOff>38100</xdr:colOff>
      <xdr:row>9</xdr:row>
      <xdr:rowOff>0</xdr:rowOff>
    </xdr:from>
    <xdr:to>
      <xdr:col>25</xdr:col>
      <xdr:colOff>0</xdr:colOff>
      <xdr:row>12</xdr:row>
      <xdr:rowOff>28575</xdr:rowOff>
    </xdr:to>
    <xdr:sp macro="" textlink="">
      <xdr:nvSpPr>
        <xdr:cNvPr id="208091" name="Line 65">
          <a:extLst>
            <a:ext uri="{FF2B5EF4-FFF2-40B4-BE49-F238E27FC236}">
              <a16:creationId xmlns:a16="http://schemas.microsoft.com/office/drawing/2014/main" id="{26F0225A-4BB4-41AC-9712-2F8515BAA085}"/>
            </a:ext>
          </a:extLst>
        </xdr:cNvPr>
        <xdr:cNvSpPr>
          <a:spLocks noChangeShapeType="1"/>
        </xdr:cNvSpPr>
      </xdr:nvSpPr>
      <xdr:spPr bwMode="auto">
        <a:xfrm flipH="1" flipV="1">
          <a:off x="2552700" y="1114425"/>
          <a:ext cx="3048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xdr:row>
      <xdr:rowOff>0</xdr:rowOff>
    </xdr:from>
    <xdr:to>
      <xdr:col>39</xdr:col>
      <xdr:colOff>19050</xdr:colOff>
      <xdr:row>4</xdr:row>
      <xdr:rowOff>0</xdr:rowOff>
    </xdr:to>
    <xdr:sp macro="" textlink="">
      <xdr:nvSpPr>
        <xdr:cNvPr id="208092" name="Line 67">
          <a:extLst>
            <a:ext uri="{FF2B5EF4-FFF2-40B4-BE49-F238E27FC236}">
              <a16:creationId xmlns:a16="http://schemas.microsoft.com/office/drawing/2014/main" id="{B5B717AE-9C78-4DAD-83D7-178AC476C3CF}"/>
            </a:ext>
          </a:extLst>
        </xdr:cNvPr>
        <xdr:cNvSpPr>
          <a:spLocks noChangeShapeType="1"/>
        </xdr:cNvSpPr>
      </xdr:nvSpPr>
      <xdr:spPr bwMode="auto">
        <a:xfrm>
          <a:off x="104775" y="495300"/>
          <a:ext cx="437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37</xdr:row>
      <xdr:rowOff>0</xdr:rowOff>
    </xdr:from>
    <xdr:to>
      <xdr:col>55</xdr:col>
      <xdr:colOff>104775</xdr:colOff>
      <xdr:row>39</xdr:row>
      <xdr:rowOff>0</xdr:rowOff>
    </xdr:to>
    <xdr:sp macro="" textlink="">
      <xdr:nvSpPr>
        <xdr:cNvPr id="208093" name="Rectangle 70" descr="20%">
          <a:extLst>
            <a:ext uri="{FF2B5EF4-FFF2-40B4-BE49-F238E27FC236}">
              <a16:creationId xmlns:a16="http://schemas.microsoft.com/office/drawing/2014/main" id="{CDE15E55-A9CB-4CF8-A74B-100319444863}"/>
            </a:ext>
          </a:extLst>
        </xdr:cNvPr>
        <xdr:cNvSpPr>
          <a:spLocks noChangeArrowheads="1"/>
        </xdr:cNvSpPr>
      </xdr:nvSpPr>
      <xdr:spPr bwMode="auto">
        <a:xfrm>
          <a:off x="2295525" y="4581525"/>
          <a:ext cx="4095750" cy="247650"/>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clientData/>
  </xdr:twoCellAnchor>
  <xdr:twoCellAnchor>
    <xdr:from>
      <xdr:col>20</xdr:col>
      <xdr:colOff>9525</xdr:colOff>
      <xdr:row>41</xdr:row>
      <xdr:rowOff>28575</xdr:rowOff>
    </xdr:from>
    <xdr:to>
      <xdr:col>56</xdr:col>
      <xdr:colOff>0</xdr:colOff>
      <xdr:row>43</xdr:row>
      <xdr:rowOff>0</xdr:rowOff>
    </xdr:to>
    <xdr:sp macro="" textlink="">
      <xdr:nvSpPr>
        <xdr:cNvPr id="208094" name="Rectangle 71" descr="20%">
          <a:extLst>
            <a:ext uri="{FF2B5EF4-FFF2-40B4-BE49-F238E27FC236}">
              <a16:creationId xmlns:a16="http://schemas.microsoft.com/office/drawing/2014/main" id="{F5A3B6C8-776D-4016-A21C-3BDEF588FDBD}"/>
            </a:ext>
          </a:extLst>
        </xdr:cNvPr>
        <xdr:cNvSpPr>
          <a:spLocks noChangeArrowheads="1"/>
        </xdr:cNvSpPr>
      </xdr:nvSpPr>
      <xdr:spPr bwMode="auto">
        <a:xfrm>
          <a:off x="2295525" y="5105400"/>
          <a:ext cx="4105275" cy="219075"/>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clientData/>
  </xdr:twoCellAnchor>
  <xdr:twoCellAnchor>
    <xdr:from>
      <xdr:col>42</xdr:col>
      <xdr:colOff>114300</xdr:colOff>
      <xdr:row>36</xdr:row>
      <xdr:rowOff>19050</xdr:rowOff>
    </xdr:from>
    <xdr:to>
      <xdr:col>43</xdr:col>
      <xdr:colOff>0</xdr:colOff>
      <xdr:row>44</xdr:row>
      <xdr:rowOff>0</xdr:rowOff>
    </xdr:to>
    <xdr:sp macro="" textlink="">
      <xdr:nvSpPr>
        <xdr:cNvPr id="208095" name="Line 21">
          <a:extLst>
            <a:ext uri="{FF2B5EF4-FFF2-40B4-BE49-F238E27FC236}">
              <a16:creationId xmlns:a16="http://schemas.microsoft.com/office/drawing/2014/main" id="{4E47AC8E-F71B-4F99-8454-996D1178CA69}"/>
            </a:ext>
          </a:extLst>
        </xdr:cNvPr>
        <xdr:cNvSpPr>
          <a:spLocks noChangeShapeType="1"/>
        </xdr:cNvSpPr>
      </xdr:nvSpPr>
      <xdr:spPr bwMode="auto">
        <a:xfrm flipH="1">
          <a:off x="4914900" y="4476750"/>
          <a:ext cx="0"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9525</xdr:colOff>
      <xdr:row>5</xdr:row>
      <xdr:rowOff>19050</xdr:rowOff>
    </xdr:from>
    <xdr:to>
      <xdr:col>80</xdr:col>
      <xdr:colOff>0</xdr:colOff>
      <xdr:row>5</xdr:row>
      <xdr:rowOff>95250</xdr:rowOff>
    </xdr:to>
    <xdr:sp macro="" textlink="">
      <xdr:nvSpPr>
        <xdr:cNvPr id="208096" name="Rectangle 78" descr="40%">
          <a:extLst>
            <a:ext uri="{FF2B5EF4-FFF2-40B4-BE49-F238E27FC236}">
              <a16:creationId xmlns:a16="http://schemas.microsoft.com/office/drawing/2014/main" id="{EBFA5CD9-B54F-4643-AD91-BA66118D869E}"/>
            </a:ext>
          </a:extLst>
        </xdr:cNvPr>
        <xdr:cNvSpPr>
          <a:spLocks noChangeArrowheads="1"/>
        </xdr:cNvSpPr>
      </xdr:nvSpPr>
      <xdr:spPr bwMode="auto">
        <a:xfrm>
          <a:off x="8696325" y="6381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6</xdr:row>
      <xdr:rowOff>19050</xdr:rowOff>
    </xdr:from>
    <xdr:to>
      <xdr:col>80</xdr:col>
      <xdr:colOff>0</xdr:colOff>
      <xdr:row>6</xdr:row>
      <xdr:rowOff>95250</xdr:rowOff>
    </xdr:to>
    <xdr:sp macro="" textlink="">
      <xdr:nvSpPr>
        <xdr:cNvPr id="208097" name="Rectangle 79" descr="20%">
          <a:extLst>
            <a:ext uri="{FF2B5EF4-FFF2-40B4-BE49-F238E27FC236}">
              <a16:creationId xmlns:a16="http://schemas.microsoft.com/office/drawing/2014/main" id="{85D5B3E2-9B7C-4A9B-A556-01E401BB1075}"/>
            </a:ext>
          </a:extLst>
        </xdr:cNvPr>
        <xdr:cNvSpPr>
          <a:spLocks noChangeArrowheads="1"/>
        </xdr:cNvSpPr>
      </xdr:nvSpPr>
      <xdr:spPr bwMode="auto">
        <a:xfrm>
          <a:off x="8696325" y="7620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34</xdr:col>
      <xdr:colOff>28575</xdr:colOff>
      <xdr:row>34</xdr:row>
      <xdr:rowOff>95250</xdr:rowOff>
    </xdr:from>
    <xdr:to>
      <xdr:col>35</xdr:col>
      <xdr:colOff>104775</xdr:colOff>
      <xdr:row>38</xdr:row>
      <xdr:rowOff>114300</xdr:rowOff>
    </xdr:to>
    <xdr:sp macro="" textlink="">
      <xdr:nvSpPr>
        <xdr:cNvPr id="208098" name="Line 39">
          <a:extLst>
            <a:ext uri="{FF2B5EF4-FFF2-40B4-BE49-F238E27FC236}">
              <a16:creationId xmlns:a16="http://schemas.microsoft.com/office/drawing/2014/main" id="{6473EC33-656F-418F-9008-4E461DC3A5A1}"/>
            </a:ext>
          </a:extLst>
        </xdr:cNvPr>
        <xdr:cNvSpPr>
          <a:spLocks noChangeShapeType="1"/>
        </xdr:cNvSpPr>
      </xdr:nvSpPr>
      <xdr:spPr bwMode="auto">
        <a:xfrm flipH="1">
          <a:off x="3914775" y="4305300"/>
          <a:ext cx="1905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xdr:row>
      <xdr:rowOff>104775</xdr:rowOff>
    </xdr:from>
    <xdr:to>
      <xdr:col>22</xdr:col>
      <xdr:colOff>76200</xdr:colOff>
      <xdr:row>6</xdr:row>
      <xdr:rowOff>0</xdr:rowOff>
    </xdr:to>
    <xdr:grpSp>
      <xdr:nvGrpSpPr>
        <xdr:cNvPr id="208099" name="Group 99">
          <a:extLst>
            <a:ext uri="{FF2B5EF4-FFF2-40B4-BE49-F238E27FC236}">
              <a16:creationId xmlns:a16="http://schemas.microsoft.com/office/drawing/2014/main" id="{2268A867-B0EA-4BF0-9410-B0FE258D2C2E}"/>
            </a:ext>
          </a:extLst>
        </xdr:cNvPr>
        <xdr:cNvGrpSpPr>
          <a:grpSpLocks/>
        </xdr:cNvGrpSpPr>
      </xdr:nvGrpSpPr>
      <xdr:grpSpPr bwMode="auto">
        <a:xfrm>
          <a:off x="927652" y="229014"/>
          <a:ext cx="1699591" cy="516421"/>
          <a:chOff x="121" y="32"/>
          <a:chExt cx="220" cy="68"/>
        </a:xfrm>
      </xdr:grpSpPr>
      <xdr:sp macro="" textlink="">
        <xdr:nvSpPr>
          <xdr:cNvPr id="208125" name="Line 100">
            <a:extLst>
              <a:ext uri="{FF2B5EF4-FFF2-40B4-BE49-F238E27FC236}">
                <a16:creationId xmlns:a16="http://schemas.microsoft.com/office/drawing/2014/main" id="{E806969C-166B-42EA-B65A-946816BC3DAD}"/>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8126" name="Rectangle 101" descr="40%">
            <a:extLst>
              <a:ext uri="{FF2B5EF4-FFF2-40B4-BE49-F238E27FC236}">
                <a16:creationId xmlns:a16="http://schemas.microsoft.com/office/drawing/2014/main" id="{45EED5D3-4650-4A79-BA87-E8870DD6C0E2}"/>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08127" name="Rectangle 102" descr="40%">
            <a:extLst>
              <a:ext uri="{FF2B5EF4-FFF2-40B4-BE49-F238E27FC236}">
                <a16:creationId xmlns:a16="http://schemas.microsoft.com/office/drawing/2014/main" id="{110F6D0F-24B4-4DA6-B5F9-F38696FB441E}"/>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08128" name="Line 103">
            <a:extLst>
              <a:ext uri="{FF2B5EF4-FFF2-40B4-BE49-F238E27FC236}">
                <a16:creationId xmlns:a16="http://schemas.microsoft.com/office/drawing/2014/main" id="{7DD03536-1BD1-4277-A5E4-5B2F68ACD434}"/>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208129" name="Group 104">
            <a:extLst>
              <a:ext uri="{FF2B5EF4-FFF2-40B4-BE49-F238E27FC236}">
                <a16:creationId xmlns:a16="http://schemas.microsoft.com/office/drawing/2014/main" id="{BA3D1FC6-E855-49B1-AC6E-E321C369E67F}"/>
              </a:ext>
            </a:extLst>
          </xdr:cNvPr>
          <xdr:cNvGrpSpPr>
            <a:grpSpLocks/>
          </xdr:cNvGrpSpPr>
        </xdr:nvGrpSpPr>
        <xdr:grpSpPr bwMode="auto">
          <a:xfrm>
            <a:off x="266" y="32"/>
            <a:ext cx="75" cy="36"/>
            <a:chOff x="193" y="31"/>
            <a:chExt cx="80" cy="33"/>
          </a:xfrm>
        </xdr:grpSpPr>
        <xdr:sp macro="" textlink="">
          <xdr:nvSpPr>
            <xdr:cNvPr id="208130" name="Line 105">
              <a:extLst>
                <a:ext uri="{FF2B5EF4-FFF2-40B4-BE49-F238E27FC236}">
                  <a16:creationId xmlns:a16="http://schemas.microsoft.com/office/drawing/2014/main" id="{5EA6159D-F98D-4AC2-903D-07A7F03C8C9D}"/>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1" name="Oval 106">
              <a:extLst>
                <a:ext uri="{FF2B5EF4-FFF2-40B4-BE49-F238E27FC236}">
                  <a16:creationId xmlns:a16="http://schemas.microsoft.com/office/drawing/2014/main" id="{C0EB3BA3-87C9-409F-8D4C-066EE395137C}"/>
                </a:ext>
              </a:extLst>
            </xdr:cNvPr>
            <xdr:cNvSpPr>
              <a:spLocks noChangeArrowheads="1"/>
            </xdr:cNvSpPr>
          </xdr:nvSpPr>
          <xdr:spPr bwMode="auto">
            <a:xfrm>
              <a:off x="242" y="31"/>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11</xdr:col>
      <xdr:colOff>95250</xdr:colOff>
      <xdr:row>6</xdr:row>
      <xdr:rowOff>0</xdr:rowOff>
    </xdr:from>
    <xdr:to>
      <xdr:col>21</xdr:col>
      <xdr:colOff>76200</xdr:colOff>
      <xdr:row>37</xdr:row>
      <xdr:rowOff>0</xdr:rowOff>
    </xdr:to>
    <xdr:grpSp>
      <xdr:nvGrpSpPr>
        <xdr:cNvPr id="208100" name="Group 136">
          <a:extLst>
            <a:ext uri="{FF2B5EF4-FFF2-40B4-BE49-F238E27FC236}">
              <a16:creationId xmlns:a16="http://schemas.microsoft.com/office/drawing/2014/main" id="{659E729E-84A3-4066-A95B-3CE5241073F5}"/>
            </a:ext>
          </a:extLst>
        </xdr:cNvPr>
        <xdr:cNvGrpSpPr>
          <a:grpSpLocks/>
        </xdr:cNvGrpSpPr>
      </xdr:nvGrpSpPr>
      <xdr:grpSpPr bwMode="auto">
        <a:xfrm>
          <a:off x="1370772" y="745435"/>
          <a:ext cx="1140515" cy="3851413"/>
          <a:chOff x="447" y="101"/>
          <a:chExt cx="147" cy="545"/>
        </a:xfrm>
      </xdr:grpSpPr>
      <xdr:sp macro="" textlink="">
        <xdr:nvSpPr>
          <xdr:cNvPr id="208116" name="Line 137">
            <a:extLst>
              <a:ext uri="{FF2B5EF4-FFF2-40B4-BE49-F238E27FC236}">
                <a16:creationId xmlns:a16="http://schemas.microsoft.com/office/drawing/2014/main" id="{D5748D4E-D8BE-4E48-B589-DDDA23B7565A}"/>
              </a:ext>
            </a:extLst>
          </xdr:cNvPr>
          <xdr:cNvSpPr>
            <a:spLocks noChangeShapeType="1"/>
          </xdr:cNvSpPr>
        </xdr:nvSpPr>
        <xdr:spPr bwMode="auto">
          <a:xfrm flipV="1">
            <a:off x="493" y="240"/>
            <a:ext cx="7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4" name="Oval 138">
            <a:extLst>
              <a:ext uri="{FF2B5EF4-FFF2-40B4-BE49-F238E27FC236}">
                <a16:creationId xmlns:a16="http://schemas.microsoft.com/office/drawing/2014/main" id="{7F614C59-9B05-4198-A4C6-28B8AD0B33BA}"/>
              </a:ext>
            </a:extLst>
          </xdr:cNvPr>
          <xdr:cNvSpPr>
            <a:spLocks noChangeArrowheads="1"/>
          </xdr:cNvSpPr>
        </xdr:nvSpPr>
        <xdr:spPr bwMode="auto">
          <a:xfrm>
            <a:off x="564" y="219"/>
            <a:ext cx="30"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a:t>
            </a:r>
          </a:p>
        </xdr:txBody>
      </xdr:sp>
      <xdr:sp macro="" textlink="">
        <xdr:nvSpPr>
          <xdr:cNvPr id="208118" name="Line 139">
            <a:extLst>
              <a:ext uri="{FF2B5EF4-FFF2-40B4-BE49-F238E27FC236}">
                <a16:creationId xmlns:a16="http://schemas.microsoft.com/office/drawing/2014/main" id="{004AD3CF-6D93-4BE4-8DF2-15BC35DFB735}"/>
              </a:ext>
            </a:extLst>
          </xdr:cNvPr>
          <xdr:cNvSpPr>
            <a:spLocks noChangeShapeType="1"/>
          </xdr:cNvSpPr>
        </xdr:nvSpPr>
        <xdr:spPr bwMode="auto">
          <a:xfrm>
            <a:off x="463" y="102"/>
            <a:ext cx="2"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19" name="Line 140">
            <a:extLst>
              <a:ext uri="{FF2B5EF4-FFF2-40B4-BE49-F238E27FC236}">
                <a16:creationId xmlns:a16="http://schemas.microsoft.com/office/drawing/2014/main" id="{23A1621E-23E4-4FC8-B469-BC89726881FB}"/>
              </a:ext>
            </a:extLst>
          </xdr:cNvPr>
          <xdr:cNvSpPr>
            <a:spLocks noChangeShapeType="1"/>
          </xdr:cNvSpPr>
        </xdr:nvSpPr>
        <xdr:spPr bwMode="auto">
          <a:xfrm flipH="1">
            <a:off x="493" y="102"/>
            <a:ext cx="0"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20" name="Line 141">
            <a:extLst>
              <a:ext uri="{FF2B5EF4-FFF2-40B4-BE49-F238E27FC236}">
                <a16:creationId xmlns:a16="http://schemas.microsoft.com/office/drawing/2014/main" id="{2BD1C382-4FC2-4BCB-9C61-AAD67B196C31}"/>
              </a:ext>
            </a:extLst>
          </xdr:cNvPr>
          <xdr:cNvSpPr>
            <a:spLocks noChangeShapeType="1"/>
          </xdr:cNvSpPr>
        </xdr:nvSpPr>
        <xdr:spPr bwMode="auto">
          <a:xfrm>
            <a:off x="447" y="288"/>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8121" name="Line 142">
            <a:extLst>
              <a:ext uri="{FF2B5EF4-FFF2-40B4-BE49-F238E27FC236}">
                <a16:creationId xmlns:a16="http://schemas.microsoft.com/office/drawing/2014/main" id="{5402E4F8-00BC-4E35-82E2-870BCDFE09CC}"/>
              </a:ext>
            </a:extLst>
          </xdr:cNvPr>
          <xdr:cNvSpPr>
            <a:spLocks noChangeShapeType="1"/>
          </xdr:cNvSpPr>
        </xdr:nvSpPr>
        <xdr:spPr bwMode="auto">
          <a:xfrm flipH="1">
            <a:off x="492" y="289"/>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8122" name="Line 143">
            <a:extLst>
              <a:ext uri="{FF2B5EF4-FFF2-40B4-BE49-F238E27FC236}">
                <a16:creationId xmlns:a16="http://schemas.microsoft.com/office/drawing/2014/main" id="{08CF91C2-527E-45EF-AD98-C2182035F301}"/>
              </a:ext>
            </a:extLst>
          </xdr:cNvPr>
          <xdr:cNvSpPr>
            <a:spLocks noChangeShapeType="1"/>
          </xdr:cNvSpPr>
        </xdr:nvSpPr>
        <xdr:spPr bwMode="auto">
          <a:xfrm>
            <a:off x="463" y="288"/>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208123" name="AutoShape 144">
            <a:extLst>
              <a:ext uri="{FF2B5EF4-FFF2-40B4-BE49-F238E27FC236}">
                <a16:creationId xmlns:a16="http://schemas.microsoft.com/office/drawing/2014/main" id="{8373A80D-11FB-425B-A19A-5EE30F886681}"/>
              </a:ext>
            </a:extLst>
          </xdr:cNvPr>
          <xdr:cNvCxnSpPr>
            <a:cxnSpLocks noChangeShapeType="1"/>
          </xdr:cNvCxnSpPr>
        </xdr:nvCxnSpPr>
        <xdr:spPr bwMode="auto">
          <a:xfrm>
            <a:off x="465" y="645"/>
            <a:ext cx="28"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8124" name="AutoShape 145">
            <a:extLst>
              <a:ext uri="{FF2B5EF4-FFF2-40B4-BE49-F238E27FC236}">
                <a16:creationId xmlns:a16="http://schemas.microsoft.com/office/drawing/2014/main" id="{F12C9094-B3FF-42CF-B9B1-6F44133FA2DE}"/>
              </a:ext>
            </a:extLst>
          </xdr:cNvPr>
          <xdr:cNvCxnSpPr>
            <a:cxnSpLocks noChangeShapeType="1"/>
            <a:stCxn id="208118" idx="0"/>
            <a:endCxn id="208119" idx="0"/>
          </xdr:cNvCxnSpPr>
        </xdr:nvCxnSpPr>
        <xdr:spPr bwMode="auto">
          <a:xfrm>
            <a:off x="463" y="101"/>
            <a:ext cx="3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0</xdr:colOff>
      <xdr:row>1</xdr:row>
      <xdr:rowOff>9525</xdr:rowOff>
    </xdr:from>
    <xdr:to>
      <xdr:col>15</xdr:col>
      <xdr:colOff>38100</xdr:colOff>
      <xdr:row>6</xdr:row>
      <xdr:rowOff>28575</xdr:rowOff>
    </xdr:to>
    <xdr:grpSp>
      <xdr:nvGrpSpPr>
        <xdr:cNvPr id="208101" name="Group 146">
          <a:extLst>
            <a:ext uri="{FF2B5EF4-FFF2-40B4-BE49-F238E27FC236}">
              <a16:creationId xmlns:a16="http://schemas.microsoft.com/office/drawing/2014/main" id="{9E88CCA6-ED3C-4E3F-B625-F3F229638E68}"/>
            </a:ext>
          </a:extLst>
        </xdr:cNvPr>
        <xdr:cNvGrpSpPr>
          <a:grpSpLocks/>
        </xdr:cNvGrpSpPr>
      </xdr:nvGrpSpPr>
      <xdr:grpSpPr bwMode="auto">
        <a:xfrm>
          <a:off x="579783" y="133764"/>
          <a:ext cx="1197665" cy="640246"/>
          <a:chOff x="510" y="177"/>
          <a:chExt cx="155" cy="88"/>
        </a:xfrm>
      </xdr:grpSpPr>
      <xdr:sp macro="" textlink="">
        <xdr:nvSpPr>
          <xdr:cNvPr id="208111" name="Line 147">
            <a:extLst>
              <a:ext uri="{FF2B5EF4-FFF2-40B4-BE49-F238E27FC236}">
                <a16:creationId xmlns:a16="http://schemas.microsoft.com/office/drawing/2014/main" id="{FEE726B5-8D1F-4C24-9598-D1BADAB29683}"/>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 name="Oval 148">
            <a:extLst>
              <a:ext uri="{FF2B5EF4-FFF2-40B4-BE49-F238E27FC236}">
                <a16:creationId xmlns:a16="http://schemas.microsoft.com/office/drawing/2014/main" id="{D94AE72D-3097-407F-B904-38AA35C6E969}"/>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208113" name="Line 149">
            <a:extLst>
              <a:ext uri="{FF2B5EF4-FFF2-40B4-BE49-F238E27FC236}">
                <a16:creationId xmlns:a16="http://schemas.microsoft.com/office/drawing/2014/main" id="{0290F604-29AB-4215-98BC-A1E133BB2BE6}"/>
              </a:ext>
            </a:extLst>
          </xdr:cNvPr>
          <xdr:cNvSpPr>
            <a:spLocks noChangeShapeType="1"/>
          </xdr:cNvSpPr>
        </xdr:nvSpPr>
        <xdr:spPr bwMode="auto">
          <a:xfrm>
            <a:off x="624"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14" name="Line 150">
            <a:extLst>
              <a:ext uri="{FF2B5EF4-FFF2-40B4-BE49-F238E27FC236}">
                <a16:creationId xmlns:a16="http://schemas.microsoft.com/office/drawing/2014/main" id="{A8FB11C2-B4E2-4243-B1DA-37F95AD9D1AB}"/>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115" name="Line 151">
            <a:extLst>
              <a:ext uri="{FF2B5EF4-FFF2-40B4-BE49-F238E27FC236}">
                <a16:creationId xmlns:a16="http://schemas.microsoft.com/office/drawing/2014/main" id="{F7DDDC18-7FA4-4F96-AD85-68BD8591D0F8}"/>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104775</xdr:colOff>
      <xdr:row>5</xdr:row>
      <xdr:rowOff>0</xdr:rowOff>
    </xdr:from>
    <xdr:to>
      <xdr:col>9</xdr:col>
      <xdr:colOff>104775</xdr:colOff>
      <xdr:row>12</xdr:row>
      <xdr:rowOff>0</xdr:rowOff>
    </xdr:to>
    <xdr:sp macro="" textlink="">
      <xdr:nvSpPr>
        <xdr:cNvPr id="208102" name="Line 153">
          <a:extLst>
            <a:ext uri="{FF2B5EF4-FFF2-40B4-BE49-F238E27FC236}">
              <a16:creationId xmlns:a16="http://schemas.microsoft.com/office/drawing/2014/main" id="{4AA608B9-BF27-4920-9370-367271BB7BA3}"/>
            </a:ext>
          </a:extLst>
        </xdr:cNvPr>
        <xdr:cNvSpPr>
          <a:spLocks noChangeShapeType="1"/>
        </xdr:cNvSpPr>
      </xdr:nvSpPr>
      <xdr:spPr bwMode="auto">
        <a:xfrm>
          <a:off x="1133475" y="619125"/>
          <a:ext cx="0" cy="866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95250</xdr:colOff>
      <xdr:row>12</xdr:row>
      <xdr:rowOff>0</xdr:rowOff>
    </xdr:from>
    <xdr:to>
      <xdr:col>13</xdr:col>
      <xdr:colOff>9525</xdr:colOff>
      <xdr:row>12</xdr:row>
      <xdr:rowOff>0</xdr:rowOff>
    </xdr:to>
    <xdr:sp macro="" textlink="">
      <xdr:nvSpPr>
        <xdr:cNvPr id="208103" name="Line 154">
          <a:extLst>
            <a:ext uri="{FF2B5EF4-FFF2-40B4-BE49-F238E27FC236}">
              <a16:creationId xmlns:a16="http://schemas.microsoft.com/office/drawing/2014/main" id="{A884021A-3433-4322-B08F-3E46AD8C8804}"/>
            </a:ext>
          </a:extLst>
        </xdr:cNvPr>
        <xdr:cNvSpPr>
          <a:spLocks noChangeShapeType="1"/>
        </xdr:cNvSpPr>
      </xdr:nvSpPr>
      <xdr:spPr bwMode="auto">
        <a:xfrm>
          <a:off x="1123950" y="1485900"/>
          <a:ext cx="3714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5</xdr:row>
      <xdr:rowOff>0</xdr:rowOff>
    </xdr:from>
    <xdr:to>
      <xdr:col>17</xdr:col>
      <xdr:colOff>95250</xdr:colOff>
      <xdr:row>5</xdr:row>
      <xdr:rowOff>0</xdr:rowOff>
    </xdr:to>
    <xdr:sp macro="" textlink="">
      <xdr:nvSpPr>
        <xdr:cNvPr id="208104" name="Line 155">
          <a:extLst>
            <a:ext uri="{FF2B5EF4-FFF2-40B4-BE49-F238E27FC236}">
              <a16:creationId xmlns:a16="http://schemas.microsoft.com/office/drawing/2014/main" id="{45ED5104-6D60-4647-9207-D526AE066B6E}"/>
            </a:ext>
          </a:extLst>
        </xdr:cNvPr>
        <xdr:cNvSpPr>
          <a:spLocks noChangeShapeType="1"/>
        </xdr:cNvSpPr>
      </xdr:nvSpPr>
      <xdr:spPr bwMode="auto">
        <a:xfrm flipV="1">
          <a:off x="1133475" y="619125"/>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5</xdr:row>
      <xdr:rowOff>0</xdr:rowOff>
    </xdr:from>
    <xdr:to>
      <xdr:col>18</xdr:col>
      <xdr:colOff>0</xdr:colOff>
      <xdr:row>12</xdr:row>
      <xdr:rowOff>9525</xdr:rowOff>
    </xdr:to>
    <xdr:sp macro="" textlink="">
      <xdr:nvSpPr>
        <xdr:cNvPr id="208105" name="Line 156">
          <a:extLst>
            <a:ext uri="{FF2B5EF4-FFF2-40B4-BE49-F238E27FC236}">
              <a16:creationId xmlns:a16="http://schemas.microsoft.com/office/drawing/2014/main" id="{ACCA08B3-D678-491B-8530-4B5717228E8F}"/>
            </a:ext>
          </a:extLst>
        </xdr:cNvPr>
        <xdr:cNvSpPr>
          <a:spLocks noChangeShapeType="1"/>
        </xdr:cNvSpPr>
      </xdr:nvSpPr>
      <xdr:spPr bwMode="auto">
        <a:xfrm flipH="1">
          <a:off x="2047875" y="619125"/>
          <a:ext cx="9525" cy="876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12</xdr:row>
      <xdr:rowOff>0</xdr:rowOff>
    </xdr:from>
    <xdr:to>
      <xdr:col>18</xdr:col>
      <xdr:colOff>0</xdr:colOff>
      <xdr:row>12</xdr:row>
      <xdr:rowOff>0</xdr:rowOff>
    </xdr:to>
    <xdr:sp macro="" textlink="">
      <xdr:nvSpPr>
        <xdr:cNvPr id="208106" name="Line 157">
          <a:extLst>
            <a:ext uri="{FF2B5EF4-FFF2-40B4-BE49-F238E27FC236}">
              <a16:creationId xmlns:a16="http://schemas.microsoft.com/office/drawing/2014/main" id="{691C9773-5FAB-4B65-B9B6-DF31839664C3}"/>
            </a:ext>
          </a:extLst>
        </xdr:cNvPr>
        <xdr:cNvSpPr>
          <a:spLocks noChangeShapeType="1"/>
        </xdr:cNvSpPr>
      </xdr:nvSpPr>
      <xdr:spPr bwMode="auto">
        <a:xfrm>
          <a:off x="1733550" y="1485900"/>
          <a:ext cx="323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104775</xdr:colOff>
      <xdr:row>4</xdr:row>
      <xdr:rowOff>9525</xdr:rowOff>
    </xdr:from>
    <xdr:to>
      <xdr:col>6</xdr:col>
      <xdr:colOff>104775</xdr:colOff>
      <xdr:row>12</xdr:row>
      <xdr:rowOff>9525</xdr:rowOff>
    </xdr:to>
    <xdr:sp macro="" textlink="">
      <xdr:nvSpPr>
        <xdr:cNvPr id="208107" name="Line 159">
          <a:extLst>
            <a:ext uri="{FF2B5EF4-FFF2-40B4-BE49-F238E27FC236}">
              <a16:creationId xmlns:a16="http://schemas.microsoft.com/office/drawing/2014/main" id="{4BA85B29-691D-4EC1-B0E5-89495496EE17}"/>
            </a:ext>
          </a:extLst>
        </xdr:cNvPr>
        <xdr:cNvSpPr>
          <a:spLocks noChangeShapeType="1"/>
        </xdr:cNvSpPr>
      </xdr:nvSpPr>
      <xdr:spPr bwMode="auto">
        <a:xfrm>
          <a:off x="790575" y="504825"/>
          <a:ext cx="0" cy="9906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12</xdr:row>
      <xdr:rowOff>0</xdr:rowOff>
    </xdr:from>
    <xdr:to>
      <xdr:col>7</xdr:col>
      <xdr:colOff>95250</xdr:colOff>
      <xdr:row>12</xdr:row>
      <xdr:rowOff>0</xdr:rowOff>
    </xdr:to>
    <xdr:sp macro="" textlink="">
      <xdr:nvSpPr>
        <xdr:cNvPr id="208108" name="Line 160">
          <a:extLst>
            <a:ext uri="{FF2B5EF4-FFF2-40B4-BE49-F238E27FC236}">
              <a16:creationId xmlns:a16="http://schemas.microsoft.com/office/drawing/2014/main" id="{94A9BEEA-E0F3-4BF2-9034-A0CA32CABC2F}"/>
            </a:ext>
          </a:extLst>
        </xdr:cNvPr>
        <xdr:cNvSpPr>
          <a:spLocks noChangeShapeType="1"/>
        </xdr:cNvSpPr>
      </xdr:nvSpPr>
      <xdr:spPr bwMode="auto">
        <a:xfrm>
          <a:off x="666750" y="14859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5</xdr:row>
      <xdr:rowOff>95250</xdr:rowOff>
    </xdr:from>
    <xdr:to>
      <xdr:col>9</xdr:col>
      <xdr:colOff>95250</xdr:colOff>
      <xdr:row>6</xdr:row>
      <xdr:rowOff>104775</xdr:rowOff>
    </xdr:to>
    <xdr:sp macro="" textlink="">
      <xdr:nvSpPr>
        <xdr:cNvPr id="208109" name="Line 161">
          <a:extLst>
            <a:ext uri="{FF2B5EF4-FFF2-40B4-BE49-F238E27FC236}">
              <a16:creationId xmlns:a16="http://schemas.microsoft.com/office/drawing/2014/main" id="{B47E672F-7103-40F1-AD64-C6FCBE8556EE}"/>
            </a:ext>
          </a:extLst>
        </xdr:cNvPr>
        <xdr:cNvSpPr>
          <a:spLocks noChangeShapeType="1"/>
        </xdr:cNvSpPr>
      </xdr:nvSpPr>
      <xdr:spPr bwMode="auto">
        <a:xfrm flipH="1" flipV="1">
          <a:off x="523875" y="714375"/>
          <a:ext cx="600075"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xdr:row>
      <xdr:rowOff>85725</xdr:rowOff>
    </xdr:from>
    <xdr:to>
      <xdr:col>4</xdr:col>
      <xdr:colOff>64858</xdr:colOff>
      <xdr:row>6</xdr:row>
      <xdr:rowOff>95758</xdr:rowOff>
    </xdr:to>
    <xdr:sp macro="" textlink="">
      <xdr:nvSpPr>
        <xdr:cNvPr id="146" name="Oval 162">
          <a:extLst>
            <a:ext uri="{FF2B5EF4-FFF2-40B4-BE49-F238E27FC236}">
              <a16:creationId xmlns:a16="http://schemas.microsoft.com/office/drawing/2014/main" id="{8D5B891B-5283-4834-821C-563C48E455D9}"/>
            </a:ext>
          </a:extLst>
        </xdr:cNvPr>
        <xdr:cNvSpPr>
          <a:spLocks noChangeArrowheads="1"/>
        </xdr:cNvSpPr>
      </xdr:nvSpPr>
      <xdr:spPr bwMode="auto">
        <a:xfrm>
          <a:off x="285750" y="600075"/>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4</xdr:row>
      <xdr:rowOff>9525</xdr:rowOff>
    </xdr:from>
    <xdr:to>
      <xdr:col>8</xdr:col>
      <xdr:colOff>0</xdr:colOff>
      <xdr:row>42</xdr:row>
      <xdr:rowOff>9525</xdr:rowOff>
    </xdr:to>
    <xdr:sp macro="" textlink="">
      <xdr:nvSpPr>
        <xdr:cNvPr id="189120" name="Line 14">
          <a:extLst>
            <a:ext uri="{FF2B5EF4-FFF2-40B4-BE49-F238E27FC236}">
              <a16:creationId xmlns:a16="http://schemas.microsoft.com/office/drawing/2014/main" id="{108772D3-3408-4E5F-B780-ACF953568AC7}"/>
            </a:ext>
          </a:extLst>
        </xdr:cNvPr>
        <xdr:cNvSpPr>
          <a:spLocks noChangeShapeType="1"/>
        </xdr:cNvSpPr>
      </xdr:nvSpPr>
      <xdr:spPr bwMode="auto">
        <a:xfrm>
          <a:off x="914400" y="504825"/>
          <a:ext cx="0" cy="47053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62</xdr:col>
      <xdr:colOff>104775</xdr:colOff>
      <xdr:row>50</xdr:row>
      <xdr:rowOff>9525</xdr:rowOff>
    </xdr:from>
    <xdr:to>
      <xdr:col>71</xdr:col>
      <xdr:colOff>9525</xdr:colOff>
      <xdr:row>50</xdr:row>
      <xdr:rowOff>9525</xdr:rowOff>
    </xdr:to>
    <xdr:sp macro="" textlink="">
      <xdr:nvSpPr>
        <xdr:cNvPr id="189121" name="Line 15">
          <a:extLst>
            <a:ext uri="{FF2B5EF4-FFF2-40B4-BE49-F238E27FC236}">
              <a16:creationId xmlns:a16="http://schemas.microsoft.com/office/drawing/2014/main" id="{8A595C4C-D435-4591-A6CF-314240E51EE1}"/>
            </a:ext>
          </a:extLst>
        </xdr:cNvPr>
        <xdr:cNvSpPr>
          <a:spLocks noChangeShapeType="1"/>
        </xdr:cNvSpPr>
      </xdr:nvSpPr>
      <xdr:spPr bwMode="auto">
        <a:xfrm>
          <a:off x="7191375" y="6200775"/>
          <a:ext cx="9334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0</xdr:colOff>
      <xdr:row>42</xdr:row>
      <xdr:rowOff>0</xdr:rowOff>
    </xdr:from>
    <xdr:to>
      <xdr:col>73</xdr:col>
      <xdr:colOff>0</xdr:colOff>
      <xdr:row>48</xdr:row>
      <xdr:rowOff>0</xdr:rowOff>
    </xdr:to>
    <xdr:sp macro="" textlink="">
      <xdr:nvSpPr>
        <xdr:cNvPr id="189122" name="Line 42">
          <a:extLst>
            <a:ext uri="{FF2B5EF4-FFF2-40B4-BE49-F238E27FC236}">
              <a16:creationId xmlns:a16="http://schemas.microsoft.com/office/drawing/2014/main" id="{361468C4-E1E4-4A39-8B9C-650018E286D3}"/>
            </a:ext>
          </a:extLst>
        </xdr:cNvPr>
        <xdr:cNvSpPr>
          <a:spLocks noChangeShapeType="1"/>
        </xdr:cNvSpPr>
      </xdr:nvSpPr>
      <xdr:spPr bwMode="auto">
        <a:xfrm>
          <a:off x="8343900" y="5200650"/>
          <a:ext cx="0" cy="7429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8</xdr:row>
      <xdr:rowOff>114300</xdr:rowOff>
    </xdr:from>
    <xdr:to>
      <xdr:col>63</xdr:col>
      <xdr:colOff>85725</xdr:colOff>
      <xdr:row>8</xdr:row>
      <xdr:rowOff>114300</xdr:rowOff>
    </xdr:to>
    <xdr:sp macro="" textlink="">
      <xdr:nvSpPr>
        <xdr:cNvPr id="189123" name="Line 81">
          <a:extLst>
            <a:ext uri="{FF2B5EF4-FFF2-40B4-BE49-F238E27FC236}">
              <a16:creationId xmlns:a16="http://schemas.microsoft.com/office/drawing/2014/main" id="{27D69B89-5672-43D6-8874-38874A8F75CD}"/>
            </a:ext>
          </a:extLst>
        </xdr:cNvPr>
        <xdr:cNvSpPr>
          <a:spLocks noChangeShapeType="1"/>
        </xdr:cNvSpPr>
      </xdr:nvSpPr>
      <xdr:spPr bwMode="auto">
        <a:xfrm>
          <a:off x="6257925" y="1104900"/>
          <a:ext cx="10287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104775</xdr:colOff>
      <xdr:row>8</xdr:row>
      <xdr:rowOff>95250</xdr:rowOff>
    </xdr:from>
    <xdr:to>
      <xdr:col>63</xdr:col>
      <xdr:colOff>114300</xdr:colOff>
      <xdr:row>44</xdr:row>
      <xdr:rowOff>19050</xdr:rowOff>
    </xdr:to>
    <xdr:sp macro="" textlink="">
      <xdr:nvSpPr>
        <xdr:cNvPr id="189124" name="Line 82">
          <a:extLst>
            <a:ext uri="{FF2B5EF4-FFF2-40B4-BE49-F238E27FC236}">
              <a16:creationId xmlns:a16="http://schemas.microsoft.com/office/drawing/2014/main" id="{9BDCC6F2-6336-4F81-A627-B2F9078158C2}"/>
            </a:ext>
          </a:extLst>
        </xdr:cNvPr>
        <xdr:cNvSpPr>
          <a:spLocks noChangeShapeType="1"/>
        </xdr:cNvSpPr>
      </xdr:nvSpPr>
      <xdr:spPr bwMode="auto">
        <a:xfrm>
          <a:off x="7305675" y="1085850"/>
          <a:ext cx="9525" cy="43815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47625</xdr:colOff>
      <xdr:row>9</xdr:row>
      <xdr:rowOff>47625</xdr:rowOff>
    </xdr:from>
    <xdr:to>
      <xdr:col>69</xdr:col>
      <xdr:colOff>57150</xdr:colOff>
      <xdr:row>44</xdr:row>
      <xdr:rowOff>28575</xdr:rowOff>
    </xdr:to>
    <xdr:sp macro="" textlink="">
      <xdr:nvSpPr>
        <xdr:cNvPr id="189125" name="Line 83">
          <a:extLst>
            <a:ext uri="{FF2B5EF4-FFF2-40B4-BE49-F238E27FC236}">
              <a16:creationId xmlns:a16="http://schemas.microsoft.com/office/drawing/2014/main" id="{6CC67AA0-9F22-458A-BEF9-E74A4B56DD0A}"/>
            </a:ext>
          </a:extLst>
        </xdr:cNvPr>
        <xdr:cNvSpPr>
          <a:spLocks noChangeShapeType="1"/>
        </xdr:cNvSpPr>
      </xdr:nvSpPr>
      <xdr:spPr bwMode="auto">
        <a:xfrm>
          <a:off x="7934325" y="1162050"/>
          <a:ext cx="9525" cy="4314825"/>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69</xdr:col>
      <xdr:colOff>38100</xdr:colOff>
      <xdr:row>9</xdr:row>
      <xdr:rowOff>66675</xdr:rowOff>
    </xdr:from>
    <xdr:to>
      <xdr:col>77</xdr:col>
      <xdr:colOff>38100</xdr:colOff>
      <xdr:row>9</xdr:row>
      <xdr:rowOff>66675</xdr:rowOff>
    </xdr:to>
    <xdr:sp macro="" textlink="">
      <xdr:nvSpPr>
        <xdr:cNvPr id="189126" name="Line 85">
          <a:extLst>
            <a:ext uri="{FF2B5EF4-FFF2-40B4-BE49-F238E27FC236}">
              <a16:creationId xmlns:a16="http://schemas.microsoft.com/office/drawing/2014/main" id="{E6711279-CF3E-47BF-A2FC-1BAE32579CA5}"/>
            </a:ext>
          </a:extLst>
        </xdr:cNvPr>
        <xdr:cNvSpPr>
          <a:spLocks noChangeShapeType="1"/>
        </xdr:cNvSpPr>
      </xdr:nvSpPr>
      <xdr:spPr bwMode="auto">
        <a:xfrm>
          <a:off x="7924800" y="1181100"/>
          <a:ext cx="914400" cy="0"/>
        </a:xfrm>
        <a:prstGeom prst="line">
          <a:avLst/>
        </a:prstGeom>
        <a:noFill/>
        <a:ln w="285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9525</xdr:colOff>
      <xdr:row>42</xdr:row>
      <xdr:rowOff>0</xdr:rowOff>
    </xdr:from>
    <xdr:to>
      <xdr:col>63</xdr:col>
      <xdr:colOff>9525</xdr:colOff>
      <xdr:row>42</xdr:row>
      <xdr:rowOff>0</xdr:rowOff>
    </xdr:to>
    <xdr:sp macro="" textlink="">
      <xdr:nvSpPr>
        <xdr:cNvPr id="189127" name="Line 96">
          <a:extLst>
            <a:ext uri="{FF2B5EF4-FFF2-40B4-BE49-F238E27FC236}">
              <a16:creationId xmlns:a16="http://schemas.microsoft.com/office/drawing/2014/main" id="{A06C49FE-B251-4876-9CA5-56D60474A445}"/>
            </a:ext>
          </a:extLst>
        </xdr:cNvPr>
        <xdr:cNvSpPr>
          <a:spLocks noChangeShapeType="1"/>
        </xdr:cNvSpPr>
      </xdr:nvSpPr>
      <xdr:spPr bwMode="auto">
        <a:xfrm>
          <a:off x="6524625" y="5200650"/>
          <a:ext cx="685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40</xdr:row>
      <xdr:rowOff>9525</xdr:rowOff>
    </xdr:from>
    <xdr:to>
      <xdr:col>63</xdr:col>
      <xdr:colOff>0</xdr:colOff>
      <xdr:row>40</xdr:row>
      <xdr:rowOff>9525</xdr:rowOff>
    </xdr:to>
    <xdr:sp macro="" textlink="">
      <xdr:nvSpPr>
        <xdr:cNvPr id="189128" name="Line 98">
          <a:extLst>
            <a:ext uri="{FF2B5EF4-FFF2-40B4-BE49-F238E27FC236}">
              <a16:creationId xmlns:a16="http://schemas.microsoft.com/office/drawing/2014/main" id="{0F1B3FB9-842A-4F9A-A3B9-FACC68C6058B}"/>
            </a:ext>
          </a:extLst>
        </xdr:cNvPr>
        <xdr:cNvSpPr>
          <a:spLocks noChangeShapeType="1"/>
        </xdr:cNvSpPr>
      </xdr:nvSpPr>
      <xdr:spPr bwMode="auto">
        <a:xfrm>
          <a:off x="6515100" y="4962525"/>
          <a:ext cx="685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104775</xdr:colOff>
      <xdr:row>5</xdr:row>
      <xdr:rowOff>9525</xdr:rowOff>
    </xdr:from>
    <xdr:to>
      <xdr:col>62</xdr:col>
      <xdr:colOff>104775</xdr:colOff>
      <xdr:row>40</xdr:row>
      <xdr:rowOff>0</xdr:rowOff>
    </xdr:to>
    <xdr:sp macro="" textlink="">
      <xdr:nvSpPr>
        <xdr:cNvPr id="189129" name="Line 99">
          <a:extLst>
            <a:ext uri="{FF2B5EF4-FFF2-40B4-BE49-F238E27FC236}">
              <a16:creationId xmlns:a16="http://schemas.microsoft.com/office/drawing/2014/main" id="{8E35784A-B179-4287-9E65-D02734436363}"/>
            </a:ext>
          </a:extLst>
        </xdr:cNvPr>
        <xdr:cNvSpPr>
          <a:spLocks noChangeShapeType="1"/>
        </xdr:cNvSpPr>
      </xdr:nvSpPr>
      <xdr:spPr bwMode="auto">
        <a:xfrm flipH="1">
          <a:off x="7191375" y="628650"/>
          <a:ext cx="0" cy="4324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104775</xdr:colOff>
      <xdr:row>42</xdr:row>
      <xdr:rowOff>0</xdr:rowOff>
    </xdr:from>
    <xdr:to>
      <xdr:col>62</xdr:col>
      <xdr:colOff>104775</xdr:colOff>
      <xdr:row>48</xdr:row>
      <xdr:rowOff>0</xdr:rowOff>
    </xdr:to>
    <xdr:sp macro="" textlink="">
      <xdr:nvSpPr>
        <xdr:cNvPr id="189130" name="Line 100">
          <a:extLst>
            <a:ext uri="{FF2B5EF4-FFF2-40B4-BE49-F238E27FC236}">
              <a16:creationId xmlns:a16="http://schemas.microsoft.com/office/drawing/2014/main" id="{2C51B77C-0317-41E1-B4DD-8E2AA8EB4324}"/>
            </a:ext>
          </a:extLst>
        </xdr:cNvPr>
        <xdr:cNvSpPr>
          <a:spLocks noChangeShapeType="1"/>
        </xdr:cNvSpPr>
      </xdr:nvSpPr>
      <xdr:spPr bwMode="auto">
        <a:xfrm>
          <a:off x="7191375" y="5200650"/>
          <a:ext cx="0" cy="7429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104775</xdr:colOff>
      <xdr:row>10</xdr:row>
      <xdr:rowOff>0</xdr:rowOff>
    </xdr:from>
    <xdr:to>
      <xdr:col>71</xdr:col>
      <xdr:colOff>0</xdr:colOff>
      <xdr:row>48</xdr:row>
      <xdr:rowOff>9525</xdr:rowOff>
    </xdr:to>
    <xdr:sp macro="" textlink="">
      <xdr:nvSpPr>
        <xdr:cNvPr id="189131" name="Line 101">
          <a:extLst>
            <a:ext uri="{FF2B5EF4-FFF2-40B4-BE49-F238E27FC236}">
              <a16:creationId xmlns:a16="http://schemas.microsoft.com/office/drawing/2014/main" id="{AC27A26F-6668-42E7-A069-CAA9379AB49B}"/>
            </a:ext>
          </a:extLst>
        </xdr:cNvPr>
        <xdr:cNvSpPr>
          <a:spLocks noChangeShapeType="1"/>
        </xdr:cNvSpPr>
      </xdr:nvSpPr>
      <xdr:spPr bwMode="auto">
        <a:xfrm flipH="1">
          <a:off x="8105775" y="1238250"/>
          <a:ext cx="9525" cy="47148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104775</xdr:colOff>
      <xdr:row>48</xdr:row>
      <xdr:rowOff>0</xdr:rowOff>
    </xdr:from>
    <xdr:to>
      <xdr:col>70</xdr:col>
      <xdr:colOff>104775</xdr:colOff>
      <xdr:row>48</xdr:row>
      <xdr:rowOff>0</xdr:rowOff>
    </xdr:to>
    <xdr:sp macro="" textlink="">
      <xdr:nvSpPr>
        <xdr:cNvPr id="189132" name="Line 102">
          <a:extLst>
            <a:ext uri="{FF2B5EF4-FFF2-40B4-BE49-F238E27FC236}">
              <a16:creationId xmlns:a16="http://schemas.microsoft.com/office/drawing/2014/main" id="{0FE0F153-7DB6-48D9-9C82-150028BEB93A}"/>
            </a:ext>
          </a:extLst>
        </xdr:cNvPr>
        <xdr:cNvSpPr>
          <a:spLocks noChangeShapeType="1"/>
        </xdr:cNvSpPr>
      </xdr:nvSpPr>
      <xdr:spPr bwMode="auto">
        <a:xfrm>
          <a:off x="7191375" y="5943600"/>
          <a:ext cx="914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48</xdr:row>
      <xdr:rowOff>114300</xdr:rowOff>
    </xdr:from>
    <xdr:to>
      <xdr:col>34</xdr:col>
      <xdr:colOff>9525</xdr:colOff>
      <xdr:row>55</xdr:row>
      <xdr:rowOff>0</xdr:rowOff>
    </xdr:to>
    <xdr:sp macro="" textlink="">
      <xdr:nvSpPr>
        <xdr:cNvPr id="189133" name="Rectangle 107" descr="20%">
          <a:extLst>
            <a:ext uri="{FF2B5EF4-FFF2-40B4-BE49-F238E27FC236}">
              <a16:creationId xmlns:a16="http://schemas.microsoft.com/office/drawing/2014/main" id="{3D342754-AD14-4363-8B42-C9FA3AF3A5F7}"/>
            </a:ext>
          </a:extLst>
        </xdr:cNvPr>
        <xdr:cNvSpPr>
          <a:spLocks noChangeArrowheads="1"/>
        </xdr:cNvSpPr>
      </xdr:nvSpPr>
      <xdr:spPr bwMode="auto">
        <a:xfrm>
          <a:off x="3190875" y="6057900"/>
          <a:ext cx="704850" cy="752475"/>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clientData/>
  </xdr:twoCellAnchor>
  <xdr:twoCellAnchor>
    <xdr:from>
      <xdr:col>30</xdr:col>
      <xdr:colOff>0</xdr:colOff>
      <xdr:row>51</xdr:row>
      <xdr:rowOff>0</xdr:rowOff>
    </xdr:from>
    <xdr:to>
      <xdr:col>32</xdr:col>
      <xdr:colOff>0</xdr:colOff>
      <xdr:row>53</xdr:row>
      <xdr:rowOff>9525</xdr:rowOff>
    </xdr:to>
    <xdr:sp macro="" textlink="">
      <xdr:nvSpPr>
        <xdr:cNvPr id="189134" name="Oval 108">
          <a:extLst>
            <a:ext uri="{FF2B5EF4-FFF2-40B4-BE49-F238E27FC236}">
              <a16:creationId xmlns:a16="http://schemas.microsoft.com/office/drawing/2014/main" id="{8B700BE1-26E9-4D18-85BC-2A122B7F87E8}"/>
            </a:ext>
          </a:extLst>
        </xdr:cNvPr>
        <xdr:cNvSpPr>
          <a:spLocks noChangeArrowheads="1"/>
        </xdr:cNvSpPr>
      </xdr:nvSpPr>
      <xdr:spPr bwMode="auto">
        <a:xfrm>
          <a:off x="3429000" y="6315075"/>
          <a:ext cx="228600" cy="257175"/>
        </a:xfrm>
        <a:prstGeom prst="ellipse">
          <a:avLst/>
        </a:prstGeom>
        <a:solidFill>
          <a:srgbClr val="FFFFFF"/>
        </a:solidFill>
        <a:ln w="19050">
          <a:solidFill>
            <a:srgbClr val="000000"/>
          </a:solidFill>
          <a:prstDash val="dash"/>
          <a:round/>
          <a:headEnd/>
          <a:tailEnd/>
        </a:ln>
      </xdr:spPr>
    </xdr:sp>
    <xdr:clientData/>
  </xdr:twoCellAnchor>
  <xdr:twoCellAnchor>
    <xdr:from>
      <xdr:col>28</xdr:col>
      <xdr:colOff>0</xdr:colOff>
      <xdr:row>57</xdr:row>
      <xdr:rowOff>0</xdr:rowOff>
    </xdr:from>
    <xdr:to>
      <xdr:col>34</xdr:col>
      <xdr:colOff>0</xdr:colOff>
      <xdr:row>57</xdr:row>
      <xdr:rowOff>0</xdr:rowOff>
    </xdr:to>
    <xdr:sp macro="" textlink="">
      <xdr:nvSpPr>
        <xdr:cNvPr id="189135" name="Line 109">
          <a:extLst>
            <a:ext uri="{FF2B5EF4-FFF2-40B4-BE49-F238E27FC236}">
              <a16:creationId xmlns:a16="http://schemas.microsoft.com/office/drawing/2014/main" id="{E1FE3E39-B7BE-4F86-8D16-9FF34034C1BF}"/>
            </a:ext>
          </a:extLst>
        </xdr:cNvPr>
        <xdr:cNvSpPr>
          <a:spLocks noChangeShapeType="1"/>
        </xdr:cNvSpPr>
      </xdr:nvSpPr>
      <xdr:spPr bwMode="auto">
        <a:xfrm>
          <a:off x="3200400" y="7058025"/>
          <a:ext cx="6858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0</xdr:colOff>
      <xdr:row>49</xdr:row>
      <xdr:rowOff>0</xdr:rowOff>
    </xdr:from>
    <xdr:to>
      <xdr:col>36</xdr:col>
      <xdr:colOff>0</xdr:colOff>
      <xdr:row>55</xdr:row>
      <xdr:rowOff>9525</xdr:rowOff>
    </xdr:to>
    <xdr:sp macro="" textlink="">
      <xdr:nvSpPr>
        <xdr:cNvPr id="189136" name="Line 110">
          <a:extLst>
            <a:ext uri="{FF2B5EF4-FFF2-40B4-BE49-F238E27FC236}">
              <a16:creationId xmlns:a16="http://schemas.microsoft.com/office/drawing/2014/main" id="{1DA9072C-A5AF-4647-8214-E9F5743AF2FD}"/>
            </a:ext>
          </a:extLst>
        </xdr:cNvPr>
        <xdr:cNvSpPr>
          <a:spLocks noChangeShapeType="1"/>
        </xdr:cNvSpPr>
      </xdr:nvSpPr>
      <xdr:spPr bwMode="auto">
        <a:xfrm>
          <a:off x="4114800" y="6067425"/>
          <a:ext cx="0" cy="752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70</xdr:col>
      <xdr:colOff>104775</xdr:colOff>
      <xdr:row>5</xdr:row>
      <xdr:rowOff>19050</xdr:rowOff>
    </xdr:from>
    <xdr:to>
      <xdr:col>70</xdr:col>
      <xdr:colOff>104775</xdr:colOff>
      <xdr:row>8</xdr:row>
      <xdr:rowOff>0</xdr:rowOff>
    </xdr:to>
    <xdr:sp macro="" textlink="">
      <xdr:nvSpPr>
        <xdr:cNvPr id="189137" name="Line 115">
          <a:extLst>
            <a:ext uri="{FF2B5EF4-FFF2-40B4-BE49-F238E27FC236}">
              <a16:creationId xmlns:a16="http://schemas.microsoft.com/office/drawing/2014/main" id="{09E4700A-7DF9-4865-A383-043C26992936}"/>
            </a:ext>
          </a:extLst>
        </xdr:cNvPr>
        <xdr:cNvSpPr>
          <a:spLocks noChangeShapeType="1"/>
        </xdr:cNvSpPr>
      </xdr:nvSpPr>
      <xdr:spPr bwMode="auto">
        <a:xfrm>
          <a:off x="8105775" y="638175"/>
          <a:ext cx="0"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xdr:row>
      <xdr:rowOff>0</xdr:rowOff>
    </xdr:from>
    <xdr:to>
      <xdr:col>83</xdr:col>
      <xdr:colOff>0</xdr:colOff>
      <xdr:row>4</xdr:row>
      <xdr:rowOff>0</xdr:rowOff>
    </xdr:to>
    <xdr:sp macro="" textlink="">
      <xdr:nvSpPr>
        <xdr:cNvPr id="189138" name="Line 118">
          <a:extLst>
            <a:ext uri="{FF2B5EF4-FFF2-40B4-BE49-F238E27FC236}">
              <a16:creationId xmlns:a16="http://schemas.microsoft.com/office/drawing/2014/main" id="{8610564E-0F3F-4395-B202-5B3473373F83}"/>
            </a:ext>
          </a:extLst>
        </xdr:cNvPr>
        <xdr:cNvSpPr>
          <a:spLocks noChangeShapeType="1"/>
        </xdr:cNvSpPr>
      </xdr:nvSpPr>
      <xdr:spPr bwMode="auto">
        <a:xfrm flipH="1" flipV="1">
          <a:off x="800100" y="495300"/>
          <a:ext cx="8686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9525</xdr:colOff>
      <xdr:row>21</xdr:row>
      <xdr:rowOff>19050</xdr:rowOff>
    </xdr:from>
    <xdr:to>
      <xdr:col>80</xdr:col>
      <xdr:colOff>0</xdr:colOff>
      <xdr:row>21</xdr:row>
      <xdr:rowOff>95250</xdr:rowOff>
    </xdr:to>
    <xdr:sp macro="" textlink="">
      <xdr:nvSpPr>
        <xdr:cNvPr id="189139" name="Rectangle 121" descr="40%">
          <a:extLst>
            <a:ext uri="{FF2B5EF4-FFF2-40B4-BE49-F238E27FC236}">
              <a16:creationId xmlns:a16="http://schemas.microsoft.com/office/drawing/2014/main" id="{ABDB6F67-29F4-4339-AAA9-F0442F84DBC8}"/>
            </a:ext>
          </a:extLst>
        </xdr:cNvPr>
        <xdr:cNvSpPr>
          <a:spLocks noChangeArrowheads="1"/>
        </xdr:cNvSpPr>
      </xdr:nvSpPr>
      <xdr:spPr bwMode="auto">
        <a:xfrm>
          <a:off x="8696325" y="26193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75</xdr:col>
      <xdr:colOff>114300</xdr:colOff>
      <xdr:row>22</xdr:row>
      <xdr:rowOff>19050</xdr:rowOff>
    </xdr:from>
    <xdr:to>
      <xdr:col>79</xdr:col>
      <xdr:colOff>104775</xdr:colOff>
      <xdr:row>22</xdr:row>
      <xdr:rowOff>95250</xdr:rowOff>
    </xdr:to>
    <xdr:sp macro="" textlink="">
      <xdr:nvSpPr>
        <xdr:cNvPr id="189140" name="Rectangle 123" descr="20%">
          <a:extLst>
            <a:ext uri="{FF2B5EF4-FFF2-40B4-BE49-F238E27FC236}">
              <a16:creationId xmlns:a16="http://schemas.microsoft.com/office/drawing/2014/main" id="{A0BD3059-5F34-46BA-A86D-52649D6BB6C3}"/>
            </a:ext>
          </a:extLst>
        </xdr:cNvPr>
        <xdr:cNvSpPr>
          <a:spLocks noChangeArrowheads="1"/>
        </xdr:cNvSpPr>
      </xdr:nvSpPr>
      <xdr:spPr bwMode="auto">
        <a:xfrm>
          <a:off x="8686800" y="27432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71</xdr:col>
      <xdr:colOff>19050</xdr:colOff>
      <xdr:row>14</xdr:row>
      <xdr:rowOff>19050</xdr:rowOff>
    </xdr:from>
    <xdr:to>
      <xdr:col>76</xdr:col>
      <xdr:colOff>19050</xdr:colOff>
      <xdr:row>16</xdr:row>
      <xdr:rowOff>19050</xdr:rowOff>
    </xdr:to>
    <xdr:grpSp>
      <xdr:nvGrpSpPr>
        <xdr:cNvPr id="189141" name="Group 140">
          <a:extLst>
            <a:ext uri="{FF2B5EF4-FFF2-40B4-BE49-F238E27FC236}">
              <a16:creationId xmlns:a16="http://schemas.microsoft.com/office/drawing/2014/main" id="{888310D7-4313-4659-83BF-D0C224618E36}"/>
            </a:ext>
          </a:extLst>
        </xdr:cNvPr>
        <xdr:cNvGrpSpPr>
          <a:grpSpLocks/>
        </xdr:cNvGrpSpPr>
      </xdr:nvGrpSpPr>
      <xdr:grpSpPr bwMode="auto">
        <a:xfrm>
          <a:off x="8251963" y="1758398"/>
          <a:ext cx="579783" cy="248478"/>
          <a:chOff x="193" y="31"/>
          <a:chExt cx="80" cy="33"/>
        </a:xfrm>
      </xdr:grpSpPr>
      <xdr:sp macro="" textlink="">
        <xdr:nvSpPr>
          <xdr:cNvPr id="189228" name="Line 141">
            <a:extLst>
              <a:ext uri="{FF2B5EF4-FFF2-40B4-BE49-F238E27FC236}">
                <a16:creationId xmlns:a16="http://schemas.microsoft.com/office/drawing/2014/main" id="{226E9075-9125-42E4-8007-F9B6680961B3}"/>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Oval 142">
            <a:extLst>
              <a:ext uri="{FF2B5EF4-FFF2-40B4-BE49-F238E27FC236}">
                <a16:creationId xmlns:a16="http://schemas.microsoft.com/office/drawing/2014/main" id="{0CA441E4-8BA9-488E-96F5-FB1CF70E092B}"/>
              </a:ext>
            </a:extLst>
          </xdr:cNvPr>
          <xdr:cNvSpPr>
            <a:spLocks noChangeArrowheads="1"/>
          </xdr:cNvSpPr>
        </xdr:nvSpPr>
        <xdr:spPr bwMode="auto">
          <a:xfrm>
            <a:off x="242" y="31"/>
            <a:ext cx="31" cy="3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a:t>
            </a:r>
          </a:p>
        </xdr:txBody>
      </xdr:sp>
    </xdr:grpSp>
    <xdr:clientData/>
  </xdr:twoCellAnchor>
  <xdr:twoCellAnchor>
    <xdr:from>
      <xdr:col>13</xdr:col>
      <xdr:colOff>104775</xdr:colOff>
      <xdr:row>38</xdr:row>
      <xdr:rowOff>0</xdr:rowOff>
    </xdr:from>
    <xdr:to>
      <xdr:col>15</xdr:col>
      <xdr:colOff>104775</xdr:colOff>
      <xdr:row>38</xdr:row>
      <xdr:rowOff>0</xdr:rowOff>
    </xdr:to>
    <xdr:sp macro="" textlink="">
      <xdr:nvSpPr>
        <xdr:cNvPr id="189142" name="Line 146">
          <a:extLst>
            <a:ext uri="{FF2B5EF4-FFF2-40B4-BE49-F238E27FC236}">
              <a16:creationId xmlns:a16="http://schemas.microsoft.com/office/drawing/2014/main" id="{D9D6E88A-35F8-4756-A2B2-EE95698328DF}"/>
            </a:ext>
          </a:extLst>
        </xdr:cNvPr>
        <xdr:cNvSpPr>
          <a:spLocks noChangeShapeType="1"/>
        </xdr:cNvSpPr>
      </xdr:nvSpPr>
      <xdr:spPr bwMode="auto">
        <a:xfrm>
          <a:off x="1590675" y="470535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40</xdr:row>
      <xdr:rowOff>0</xdr:rowOff>
    </xdr:from>
    <xdr:to>
      <xdr:col>57</xdr:col>
      <xdr:colOff>0</xdr:colOff>
      <xdr:row>42</xdr:row>
      <xdr:rowOff>0</xdr:rowOff>
    </xdr:to>
    <xdr:sp macro="" textlink="">
      <xdr:nvSpPr>
        <xdr:cNvPr id="189143" name="Line 156">
          <a:extLst>
            <a:ext uri="{FF2B5EF4-FFF2-40B4-BE49-F238E27FC236}">
              <a16:creationId xmlns:a16="http://schemas.microsoft.com/office/drawing/2014/main" id="{205352B8-FA1A-4C99-9767-128E0B42BE8A}"/>
            </a:ext>
          </a:extLst>
        </xdr:cNvPr>
        <xdr:cNvSpPr>
          <a:spLocks noChangeShapeType="1"/>
        </xdr:cNvSpPr>
      </xdr:nvSpPr>
      <xdr:spPr bwMode="auto">
        <a:xfrm>
          <a:off x="6515100" y="4953000"/>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47</xdr:row>
      <xdr:rowOff>95250</xdr:rowOff>
    </xdr:from>
    <xdr:to>
      <xdr:col>30</xdr:col>
      <xdr:colOff>0</xdr:colOff>
      <xdr:row>52</xdr:row>
      <xdr:rowOff>0</xdr:rowOff>
    </xdr:to>
    <xdr:sp macro="" textlink="">
      <xdr:nvSpPr>
        <xdr:cNvPr id="189144" name="Line 157">
          <a:extLst>
            <a:ext uri="{FF2B5EF4-FFF2-40B4-BE49-F238E27FC236}">
              <a16:creationId xmlns:a16="http://schemas.microsoft.com/office/drawing/2014/main" id="{10364BD5-FF6B-4B2C-B23C-A6B9FD997AF4}"/>
            </a:ext>
          </a:extLst>
        </xdr:cNvPr>
        <xdr:cNvSpPr>
          <a:spLocks noChangeShapeType="1"/>
        </xdr:cNvSpPr>
      </xdr:nvSpPr>
      <xdr:spPr bwMode="auto">
        <a:xfrm>
          <a:off x="3429000" y="591502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47</xdr:row>
      <xdr:rowOff>95250</xdr:rowOff>
    </xdr:from>
    <xdr:to>
      <xdr:col>32</xdr:col>
      <xdr:colOff>0</xdr:colOff>
      <xdr:row>52</xdr:row>
      <xdr:rowOff>19050</xdr:rowOff>
    </xdr:to>
    <xdr:sp macro="" textlink="">
      <xdr:nvSpPr>
        <xdr:cNvPr id="189145" name="Line 158">
          <a:extLst>
            <a:ext uri="{FF2B5EF4-FFF2-40B4-BE49-F238E27FC236}">
              <a16:creationId xmlns:a16="http://schemas.microsoft.com/office/drawing/2014/main" id="{0D35B2C5-4CC9-4378-AD9C-20271A1A3A76}"/>
            </a:ext>
          </a:extLst>
        </xdr:cNvPr>
        <xdr:cNvSpPr>
          <a:spLocks noChangeShapeType="1"/>
        </xdr:cNvSpPr>
      </xdr:nvSpPr>
      <xdr:spPr bwMode="auto">
        <a:xfrm>
          <a:off x="3657600" y="5915025"/>
          <a:ext cx="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48</xdr:row>
      <xdr:rowOff>0</xdr:rowOff>
    </xdr:from>
    <xdr:to>
      <xdr:col>32</xdr:col>
      <xdr:colOff>0</xdr:colOff>
      <xdr:row>48</xdr:row>
      <xdr:rowOff>0</xdr:rowOff>
    </xdr:to>
    <xdr:sp macro="" textlink="">
      <xdr:nvSpPr>
        <xdr:cNvPr id="189146" name="Line 159">
          <a:extLst>
            <a:ext uri="{FF2B5EF4-FFF2-40B4-BE49-F238E27FC236}">
              <a16:creationId xmlns:a16="http://schemas.microsoft.com/office/drawing/2014/main" id="{34EA1A3A-0871-437C-9A43-A78834D3DBD1}"/>
            </a:ext>
          </a:extLst>
        </xdr:cNvPr>
        <xdr:cNvSpPr>
          <a:spLocks noChangeShapeType="1"/>
        </xdr:cNvSpPr>
      </xdr:nvSpPr>
      <xdr:spPr bwMode="auto">
        <a:xfrm>
          <a:off x="3429000" y="5943600"/>
          <a:ext cx="2286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95250</xdr:colOff>
      <xdr:row>10</xdr:row>
      <xdr:rowOff>115570</xdr:rowOff>
    </xdr:from>
    <xdr:to>
      <xdr:col>54</xdr:col>
      <xdr:colOff>76200</xdr:colOff>
      <xdr:row>12</xdr:row>
      <xdr:rowOff>98637</xdr:rowOff>
    </xdr:to>
    <xdr:sp macro="" textlink="">
      <xdr:nvSpPr>
        <xdr:cNvPr id="31" name="Oval 165">
          <a:extLst>
            <a:ext uri="{FF2B5EF4-FFF2-40B4-BE49-F238E27FC236}">
              <a16:creationId xmlns:a16="http://schemas.microsoft.com/office/drawing/2014/main" id="{55C5AB02-1032-44B3-BEE3-7C3D8A6123EA}"/>
            </a:ext>
          </a:extLst>
        </xdr:cNvPr>
        <xdr:cNvSpPr>
          <a:spLocks noChangeArrowheads="1"/>
        </xdr:cNvSpPr>
      </xdr:nvSpPr>
      <xdr:spPr bwMode="auto">
        <a:xfrm>
          <a:off x="6038850" y="1727200"/>
          <a:ext cx="209550"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a:t>
          </a:r>
        </a:p>
      </xdr:txBody>
    </xdr:sp>
    <xdr:clientData/>
  </xdr:twoCellAnchor>
  <xdr:twoCellAnchor>
    <xdr:from>
      <xdr:col>54</xdr:col>
      <xdr:colOff>76200</xdr:colOff>
      <xdr:row>8</xdr:row>
      <xdr:rowOff>104775</xdr:rowOff>
    </xdr:from>
    <xdr:to>
      <xdr:col>56</xdr:col>
      <xdr:colOff>19050</xdr:colOff>
      <xdr:row>11</xdr:row>
      <xdr:rowOff>47625</xdr:rowOff>
    </xdr:to>
    <xdr:sp macro="" textlink="">
      <xdr:nvSpPr>
        <xdr:cNvPr id="189148" name="Line 166">
          <a:extLst>
            <a:ext uri="{FF2B5EF4-FFF2-40B4-BE49-F238E27FC236}">
              <a16:creationId xmlns:a16="http://schemas.microsoft.com/office/drawing/2014/main" id="{DCDE6905-21C4-4F2D-B774-06235D0B5345}"/>
            </a:ext>
          </a:extLst>
        </xdr:cNvPr>
        <xdr:cNvSpPr>
          <a:spLocks noChangeShapeType="1"/>
        </xdr:cNvSpPr>
      </xdr:nvSpPr>
      <xdr:spPr bwMode="auto">
        <a:xfrm flipV="1">
          <a:off x="6248400" y="1095375"/>
          <a:ext cx="1714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72390</xdr:colOff>
      <xdr:row>6</xdr:row>
      <xdr:rowOff>9525</xdr:rowOff>
    </xdr:from>
    <xdr:to>
      <xdr:col>66</xdr:col>
      <xdr:colOff>65086</xdr:colOff>
      <xdr:row>8</xdr:row>
      <xdr:rowOff>0</xdr:rowOff>
    </xdr:to>
    <xdr:sp macro="" textlink="">
      <xdr:nvSpPr>
        <xdr:cNvPr id="33" name="Oval 169">
          <a:extLst>
            <a:ext uri="{FF2B5EF4-FFF2-40B4-BE49-F238E27FC236}">
              <a16:creationId xmlns:a16="http://schemas.microsoft.com/office/drawing/2014/main" id="{F1CB599D-94DB-4A6C-A1E4-679F47BD9264}"/>
            </a:ext>
          </a:extLst>
        </xdr:cNvPr>
        <xdr:cNvSpPr>
          <a:spLocks noChangeArrowheads="1"/>
        </xdr:cNvSpPr>
      </xdr:nvSpPr>
      <xdr:spPr bwMode="auto">
        <a:xfrm>
          <a:off x="7372350" y="981075"/>
          <a:ext cx="219075"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clientData/>
  </xdr:twoCellAnchor>
  <xdr:twoCellAnchor>
    <xdr:from>
      <xdr:col>65</xdr:col>
      <xdr:colOff>95250</xdr:colOff>
      <xdr:row>5</xdr:row>
      <xdr:rowOff>9525</xdr:rowOff>
    </xdr:from>
    <xdr:to>
      <xdr:col>66</xdr:col>
      <xdr:colOff>85725</xdr:colOff>
      <xdr:row>6</xdr:row>
      <xdr:rowOff>19050</xdr:rowOff>
    </xdr:to>
    <xdr:sp macro="" textlink="">
      <xdr:nvSpPr>
        <xdr:cNvPr id="189150" name="Line 170">
          <a:extLst>
            <a:ext uri="{FF2B5EF4-FFF2-40B4-BE49-F238E27FC236}">
              <a16:creationId xmlns:a16="http://schemas.microsoft.com/office/drawing/2014/main" id="{309DDD5C-ABFF-4905-B0C4-3F021020CB43}"/>
            </a:ext>
          </a:extLst>
        </xdr:cNvPr>
        <xdr:cNvSpPr>
          <a:spLocks noChangeShapeType="1"/>
        </xdr:cNvSpPr>
      </xdr:nvSpPr>
      <xdr:spPr bwMode="auto">
        <a:xfrm flipV="1">
          <a:off x="7524750" y="628650"/>
          <a:ext cx="104775"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76200</xdr:colOff>
      <xdr:row>5</xdr:row>
      <xdr:rowOff>0</xdr:rowOff>
    </xdr:from>
    <xdr:to>
      <xdr:col>71</xdr:col>
      <xdr:colOff>19050</xdr:colOff>
      <xdr:row>5</xdr:row>
      <xdr:rowOff>38100</xdr:rowOff>
    </xdr:to>
    <xdr:grpSp>
      <xdr:nvGrpSpPr>
        <xdr:cNvPr id="189151" name="Group 174">
          <a:extLst>
            <a:ext uri="{FF2B5EF4-FFF2-40B4-BE49-F238E27FC236}">
              <a16:creationId xmlns:a16="http://schemas.microsoft.com/office/drawing/2014/main" id="{6590FCFC-07C0-4517-830C-F0D4CF3D47DC}"/>
            </a:ext>
          </a:extLst>
        </xdr:cNvPr>
        <xdr:cNvGrpSpPr>
          <a:grpSpLocks/>
        </xdr:cNvGrpSpPr>
      </xdr:nvGrpSpPr>
      <xdr:grpSpPr bwMode="auto">
        <a:xfrm>
          <a:off x="7265504" y="621196"/>
          <a:ext cx="986459" cy="38100"/>
          <a:chOff x="132" y="85"/>
          <a:chExt cx="36" cy="4"/>
        </a:xfrm>
      </xdr:grpSpPr>
      <xdr:sp macro="" textlink="">
        <xdr:nvSpPr>
          <xdr:cNvPr id="189225" name="Line 175">
            <a:extLst>
              <a:ext uri="{FF2B5EF4-FFF2-40B4-BE49-F238E27FC236}">
                <a16:creationId xmlns:a16="http://schemas.microsoft.com/office/drawing/2014/main" id="{E3B30B56-66E0-433E-AD91-90592CD97D0F}"/>
              </a:ext>
            </a:extLst>
          </xdr:cNvPr>
          <xdr:cNvSpPr>
            <a:spLocks noChangeShapeType="1"/>
          </xdr:cNvSpPr>
        </xdr:nvSpPr>
        <xdr:spPr bwMode="auto">
          <a:xfrm flipV="1">
            <a:off x="132" y="85"/>
            <a:ext cx="36"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226" name="Line 176">
            <a:extLst>
              <a:ext uri="{FF2B5EF4-FFF2-40B4-BE49-F238E27FC236}">
                <a16:creationId xmlns:a16="http://schemas.microsoft.com/office/drawing/2014/main" id="{32D48447-FBD1-422A-8C8F-41601CDA7E75}"/>
              </a:ext>
            </a:extLst>
          </xdr:cNvPr>
          <xdr:cNvSpPr>
            <a:spLocks noChangeShapeType="1"/>
          </xdr:cNvSpPr>
        </xdr:nvSpPr>
        <xdr:spPr bwMode="auto">
          <a:xfrm>
            <a:off x="132" y="85"/>
            <a:ext cx="0" cy="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227" name="Line 177">
            <a:extLst>
              <a:ext uri="{FF2B5EF4-FFF2-40B4-BE49-F238E27FC236}">
                <a16:creationId xmlns:a16="http://schemas.microsoft.com/office/drawing/2014/main" id="{783F8852-9979-4ADA-BD6B-D091ED3DADF0}"/>
              </a:ext>
            </a:extLst>
          </xdr:cNvPr>
          <xdr:cNvSpPr>
            <a:spLocks noChangeShapeType="1"/>
          </xdr:cNvSpPr>
        </xdr:nvSpPr>
        <xdr:spPr bwMode="auto">
          <a:xfrm>
            <a:off x="168" y="85"/>
            <a:ext cx="0" cy="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28575</xdr:colOff>
      <xdr:row>1</xdr:row>
      <xdr:rowOff>104775</xdr:rowOff>
    </xdr:from>
    <xdr:to>
      <xdr:col>23</xdr:col>
      <xdr:colOff>85725</xdr:colOff>
      <xdr:row>6</xdr:row>
      <xdr:rowOff>0</xdr:rowOff>
    </xdr:to>
    <xdr:grpSp>
      <xdr:nvGrpSpPr>
        <xdr:cNvPr id="189152" name="Group 192">
          <a:extLst>
            <a:ext uri="{FF2B5EF4-FFF2-40B4-BE49-F238E27FC236}">
              <a16:creationId xmlns:a16="http://schemas.microsoft.com/office/drawing/2014/main" id="{2A3AF57D-EC89-49A5-AE97-577DF1520005}"/>
            </a:ext>
          </a:extLst>
        </xdr:cNvPr>
        <xdr:cNvGrpSpPr>
          <a:grpSpLocks/>
        </xdr:cNvGrpSpPr>
      </xdr:nvGrpSpPr>
      <xdr:grpSpPr bwMode="auto">
        <a:xfrm>
          <a:off x="1072184" y="229014"/>
          <a:ext cx="1680541" cy="516421"/>
          <a:chOff x="121" y="32"/>
          <a:chExt cx="220" cy="68"/>
        </a:xfrm>
      </xdr:grpSpPr>
      <xdr:sp macro="" textlink="">
        <xdr:nvSpPr>
          <xdr:cNvPr id="189218" name="Line 193">
            <a:extLst>
              <a:ext uri="{FF2B5EF4-FFF2-40B4-BE49-F238E27FC236}">
                <a16:creationId xmlns:a16="http://schemas.microsoft.com/office/drawing/2014/main" id="{4F568D87-40CF-4AD3-9F3C-6916B37BDFC9}"/>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89219" name="Rectangle 194" descr="40%">
            <a:extLst>
              <a:ext uri="{FF2B5EF4-FFF2-40B4-BE49-F238E27FC236}">
                <a16:creationId xmlns:a16="http://schemas.microsoft.com/office/drawing/2014/main" id="{B6788E6D-DED4-48F5-8D55-9EAC8ED1F8FC}"/>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89220" name="Rectangle 195" descr="40%">
            <a:extLst>
              <a:ext uri="{FF2B5EF4-FFF2-40B4-BE49-F238E27FC236}">
                <a16:creationId xmlns:a16="http://schemas.microsoft.com/office/drawing/2014/main" id="{08B8F15F-C4B8-4E05-8934-CE3EE5A0D125}"/>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89221" name="Line 196">
            <a:extLst>
              <a:ext uri="{FF2B5EF4-FFF2-40B4-BE49-F238E27FC236}">
                <a16:creationId xmlns:a16="http://schemas.microsoft.com/office/drawing/2014/main" id="{9C7B98F4-14BD-45C9-A55A-B70BD75E6996}"/>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189222" name="Group 197">
            <a:extLst>
              <a:ext uri="{FF2B5EF4-FFF2-40B4-BE49-F238E27FC236}">
                <a16:creationId xmlns:a16="http://schemas.microsoft.com/office/drawing/2014/main" id="{1937D85A-9B9A-40F6-BA33-9007886522DD}"/>
              </a:ext>
            </a:extLst>
          </xdr:cNvPr>
          <xdr:cNvGrpSpPr>
            <a:grpSpLocks/>
          </xdr:cNvGrpSpPr>
        </xdr:nvGrpSpPr>
        <xdr:grpSpPr bwMode="auto">
          <a:xfrm>
            <a:off x="266" y="32"/>
            <a:ext cx="75" cy="36"/>
            <a:chOff x="193" y="31"/>
            <a:chExt cx="80" cy="33"/>
          </a:xfrm>
        </xdr:grpSpPr>
        <xdr:sp macro="" textlink="">
          <xdr:nvSpPr>
            <xdr:cNvPr id="189223" name="Line 198">
              <a:extLst>
                <a:ext uri="{FF2B5EF4-FFF2-40B4-BE49-F238E27FC236}">
                  <a16:creationId xmlns:a16="http://schemas.microsoft.com/office/drawing/2014/main" id="{677E36B6-058C-4DF7-8037-A5F40C64A4BA}"/>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Oval 199">
              <a:extLst>
                <a:ext uri="{FF2B5EF4-FFF2-40B4-BE49-F238E27FC236}">
                  <a16:creationId xmlns:a16="http://schemas.microsoft.com/office/drawing/2014/main" id="{0DB1DD8D-F964-4DB6-9B46-BB4D16296AC4}"/>
                </a:ext>
              </a:extLst>
            </xdr:cNvPr>
            <xdr:cNvSpPr>
              <a:spLocks noChangeArrowheads="1"/>
            </xdr:cNvSpPr>
          </xdr:nvSpPr>
          <xdr:spPr bwMode="auto">
            <a:xfrm>
              <a:off x="242" y="31"/>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59</xdr:col>
      <xdr:colOff>66675</xdr:colOff>
      <xdr:row>1</xdr:row>
      <xdr:rowOff>114300</xdr:rowOff>
    </xdr:from>
    <xdr:to>
      <xdr:col>77</xdr:col>
      <xdr:colOff>76200</xdr:colOff>
      <xdr:row>6</xdr:row>
      <xdr:rowOff>0</xdr:rowOff>
    </xdr:to>
    <xdr:grpSp>
      <xdr:nvGrpSpPr>
        <xdr:cNvPr id="189153" name="Group 200">
          <a:extLst>
            <a:ext uri="{FF2B5EF4-FFF2-40B4-BE49-F238E27FC236}">
              <a16:creationId xmlns:a16="http://schemas.microsoft.com/office/drawing/2014/main" id="{E556BD36-A148-48A7-BB71-042A941E2EBD}"/>
            </a:ext>
          </a:extLst>
        </xdr:cNvPr>
        <xdr:cNvGrpSpPr>
          <a:grpSpLocks/>
        </xdr:cNvGrpSpPr>
      </xdr:nvGrpSpPr>
      <xdr:grpSpPr bwMode="auto">
        <a:xfrm>
          <a:off x="6908110" y="238539"/>
          <a:ext cx="2096742" cy="506896"/>
          <a:chOff x="121" y="32"/>
          <a:chExt cx="220" cy="68"/>
        </a:xfrm>
      </xdr:grpSpPr>
      <xdr:sp macro="" textlink="">
        <xdr:nvSpPr>
          <xdr:cNvPr id="189211" name="Line 201">
            <a:extLst>
              <a:ext uri="{FF2B5EF4-FFF2-40B4-BE49-F238E27FC236}">
                <a16:creationId xmlns:a16="http://schemas.microsoft.com/office/drawing/2014/main" id="{AB5069AE-DAB5-438A-B380-DC06876A3D38}"/>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89212" name="Rectangle 202" descr="40%">
            <a:extLst>
              <a:ext uri="{FF2B5EF4-FFF2-40B4-BE49-F238E27FC236}">
                <a16:creationId xmlns:a16="http://schemas.microsoft.com/office/drawing/2014/main" id="{B4F7F054-6390-4C65-A478-E60CDD7CFCF3}"/>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89213" name="Rectangle 203" descr="40%">
            <a:extLst>
              <a:ext uri="{FF2B5EF4-FFF2-40B4-BE49-F238E27FC236}">
                <a16:creationId xmlns:a16="http://schemas.microsoft.com/office/drawing/2014/main" id="{0436D4B8-528C-4E00-B619-771F2D8CCA1D}"/>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89214" name="Line 204">
            <a:extLst>
              <a:ext uri="{FF2B5EF4-FFF2-40B4-BE49-F238E27FC236}">
                <a16:creationId xmlns:a16="http://schemas.microsoft.com/office/drawing/2014/main" id="{11B61140-C6E4-431F-99C9-8101A3DF52FD}"/>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189215" name="Group 205">
            <a:extLst>
              <a:ext uri="{FF2B5EF4-FFF2-40B4-BE49-F238E27FC236}">
                <a16:creationId xmlns:a16="http://schemas.microsoft.com/office/drawing/2014/main" id="{4502780B-74C6-4E9C-AFEB-7818191F6ADE}"/>
              </a:ext>
            </a:extLst>
          </xdr:cNvPr>
          <xdr:cNvGrpSpPr>
            <a:grpSpLocks/>
          </xdr:cNvGrpSpPr>
        </xdr:nvGrpSpPr>
        <xdr:grpSpPr bwMode="auto">
          <a:xfrm>
            <a:off x="266" y="32"/>
            <a:ext cx="75" cy="36"/>
            <a:chOff x="193" y="31"/>
            <a:chExt cx="80" cy="33"/>
          </a:xfrm>
        </xdr:grpSpPr>
        <xdr:sp macro="" textlink="">
          <xdr:nvSpPr>
            <xdr:cNvPr id="189216" name="Line 206">
              <a:extLst>
                <a:ext uri="{FF2B5EF4-FFF2-40B4-BE49-F238E27FC236}">
                  <a16:creationId xmlns:a16="http://schemas.microsoft.com/office/drawing/2014/main" id="{0F69CD38-4C4A-4F5F-969A-A718A419763D}"/>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Oval 207">
              <a:extLst>
                <a:ext uri="{FF2B5EF4-FFF2-40B4-BE49-F238E27FC236}">
                  <a16:creationId xmlns:a16="http://schemas.microsoft.com/office/drawing/2014/main" id="{6EF3EE1F-0E47-4F7E-A7CB-B62D3C2981BC}"/>
                </a:ext>
              </a:extLst>
            </xdr:cNvPr>
            <xdr:cNvSpPr>
              <a:spLocks noChangeArrowheads="1"/>
            </xdr:cNvSpPr>
          </xdr:nvSpPr>
          <xdr:spPr bwMode="auto">
            <a:xfrm>
              <a:off x="242" y="31"/>
              <a:ext cx="31" cy="31"/>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12</xdr:col>
      <xdr:colOff>95250</xdr:colOff>
      <xdr:row>5</xdr:row>
      <xdr:rowOff>19050</xdr:rowOff>
    </xdr:from>
    <xdr:to>
      <xdr:col>22</xdr:col>
      <xdr:colOff>66675</xdr:colOff>
      <xdr:row>38</xdr:row>
      <xdr:rowOff>0</xdr:rowOff>
    </xdr:to>
    <xdr:grpSp>
      <xdr:nvGrpSpPr>
        <xdr:cNvPr id="189154" name="Group 208">
          <a:extLst>
            <a:ext uri="{FF2B5EF4-FFF2-40B4-BE49-F238E27FC236}">
              <a16:creationId xmlns:a16="http://schemas.microsoft.com/office/drawing/2014/main" id="{272CBE7F-A93A-494D-80B9-3DB7E5AB4E37}"/>
            </a:ext>
          </a:extLst>
        </xdr:cNvPr>
        <xdr:cNvGrpSpPr>
          <a:grpSpLocks/>
        </xdr:cNvGrpSpPr>
      </xdr:nvGrpSpPr>
      <xdr:grpSpPr bwMode="auto">
        <a:xfrm>
          <a:off x="1486728" y="640246"/>
          <a:ext cx="1130990" cy="4080841"/>
          <a:chOff x="447" y="101"/>
          <a:chExt cx="147" cy="545"/>
        </a:xfrm>
      </xdr:grpSpPr>
      <xdr:sp macro="" textlink="">
        <xdr:nvSpPr>
          <xdr:cNvPr id="189202" name="Line 209">
            <a:extLst>
              <a:ext uri="{FF2B5EF4-FFF2-40B4-BE49-F238E27FC236}">
                <a16:creationId xmlns:a16="http://schemas.microsoft.com/office/drawing/2014/main" id="{2225342F-D1CB-4E92-B916-0A9CD15E81E8}"/>
              </a:ext>
            </a:extLst>
          </xdr:cNvPr>
          <xdr:cNvSpPr>
            <a:spLocks noChangeShapeType="1"/>
          </xdr:cNvSpPr>
        </xdr:nvSpPr>
        <xdr:spPr bwMode="auto">
          <a:xfrm flipV="1">
            <a:off x="493" y="240"/>
            <a:ext cx="7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Oval 210">
            <a:extLst>
              <a:ext uri="{FF2B5EF4-FFF2-40B4-BE49-F238E27FC236}">
                <a16:creationId xmlns:a16="http://schemas.microsoft.com/office/drawing/2014/main" id="{15E07B5F-7FC8-4004-B509-A2F9B69CC9B9}"/>
              </a:ext>
            </a:extLst>
          </xdr:cNvPr>
          <xdr:cNvSpPr>
            <a:spLocks noChangeArrowheads="1"/>
          </xdr:cNvSpPr>
        </xdr:nvSpPr>
        <xdr:spPr bwMode="auto">
          <a:xfrm>
            <a:off x="564" y="218"/>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a:t>
            </a:r>
          </a:p>
        </xdr:txBody>
      </xdr:sp>
      <xdr:sp macro="" textlink="">
        <xdr:nvSpPr>
          <xdr:cNvPr id="189204" name="Line 211">
            <a:extLst>
              <a:ext uri="{FF2B5EF4-FFF2-40B4-BE49-F238E27FC236}">
                <a16:creationId xmlns:a16="http://schemas.microsoft.com/office/drawing/2014/main" id="{E68071EF-F071-4C30-BB06-F490F42C30A6}"/>
              </a:ext>
            </a:extLst>
          </xdr:cNvPr>
          <xdr:cNvSpPr>
            <a:spLocks noChangeShapeType="1"/>
          </xdr:cNvSpPr>
        </xdr:nvSpPr>
        <xdr:spPr bwMode="auto">
          <a:xfrm>
            <a:off x="463" y="102"/>
            <a:ext cx="2"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205" name="Line 212">
            <a:extLst>
              <a:ext uri="{FF2B5EF4-FFF2-40B4-BE49-F238E27FC236}">
                <a16:creationId xmlns:a16="http://schemas.microsoft.com/office/drawing/2014/main" id="{2B6554A6-5A64-4B11-86C9-91C30C9455F1}"/>
              </a:ext>
            </a:extLst>
          </xdr:cNvPr>
          <xdr:cNvSpPr>
            <a:spLocks noChangeShapeType="1"/>
          </xdr:cNvSpPr>
        </xdr:nvSpPr>
        <xdr:spPr bwMode="auto">
          <a:xfrm flipH="1">
            <a:off x="493" y="102"/>
            <a:ext cx="0"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206" name="Line 213">
            <a:extLst>
              <a:ext uri="{FF2B5EF4-FFF2-40B4-BE49-F238E27FC236}">
                <a16:creationId xmlns:a16="http://schemas.microsoft.com/office/drawing/2014/main" id="{2CCF3C70-3145-4447-ADCC-C0591629E68C}"/>
              </a:ext>
            </a:extLst>
          </xdr:cNvPr>
          <xdr:cNvSpPr>
            <a:spLocks noChangeShapeType="1"/>
          </xdr:cNvSpPr>
        </xdr:nvSpPr>
        <xdr:spPr bwMode="auto">
          <a:xfrm>
            <a:off x="447" y="288"/>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9207" name="Line 214">
            <a:extLst>
              <a:ext uri="{FF2B5EF4-FFF2-40B4-BE49-F238E27FC236}">
                <a16:creationId xmlns:a16="http://schemas.microsoft.com/office/drawing/2014/main" id="{BFC76E71-05BF-410E-A001-2E6FF14E002C}"/>
              </a:ext>
            </a:extLst>
          </xdr:cNvPr>
          <xdr:cNvSpPr>
            <a:spLocks noChangeShapeType="1"/>
          </xdr:cNvSpPr>
        </xdr:nvSpPr>
        <xdr:spPr bwMode="auto">
          <a:xfrm flipH="1">
            <a:off x="492" y="289"/>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9208" name="Line 215">
            <a:extLst>
              <a:ext uri="{FF2B5EF4-FFF2-40B4-BE49-F238E27FC236}">
                <a16:creationId xmlns:a16="http://schemas.microsoft.com/office/drawing/2014/main" id="{B6B20A2E-6C12-45AC-8AF4-81F28A9FDFED}"/>
              </a:ext>
            </a:extLst>
          </xdr:cNvPr>
          <xdr:cNvSpPr>
            <a:spLocks noChangeShapeType="1"/>
          </xdr:cNvSpPr>
        </xdr:nvSpPr>
        <xdr:spPr bwMode="auto">
          <a:xfrm>
            <a:off x="463" y="288"/>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189209" name="AutoShape 216">
            <a:extLst>
              <a:ext uri="{FF2B5EF4-FFF2-40B4-BE49-F238E27FC236}">
                <a16:creationId xmlns:a16="http://schemas.microsoft.com/office/drawing/2014/main" id="{4AE19100-63FD-4835-9E47-ECC1D3676A72}"/>
              </a:ext>
            </a:extLst>
          </xdr:cNvPr>
          <xdr:cNvCxnSpPr>
            <a:cxnSpLocks noChangeShapeType="1"/>
          </xdr:cNvCxnSpPr>
        </xdr:nvCxnSpPr>
        <xdr:spPr bwMode="auto">
          <a:xfrm>
            <a:off x="465" y="645"/>
            <a:ext cx="28"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89210" name="AutoShape 217">
            <a:extLst>
              <a:ext uri="{FF2B5EF4-FFF2-40B4-BE49-F238E27FC236}">
                <a16:creationId xmlns:a16="http://schemas.microsoft.com/office/drawing/2014/main" id="{30E079E1-5045-4AAB-8ED8-C6BE4983804A}"/>
              </a:ext>
            </a:extLst>
          </xdr:cNvPr>
          <xdr:cNvCxnSpPr>
            <a:cxnSpLocks noChangeShapeType="1"/>
            <a:stCxn id="189204" idx="0"/>
            <a:endCxn id="189205" idx="0"/>
          </xdr:cNvCxnSpPr>
        </xdr:nvCxnSpPr>
        <xdr:spPr bwMode="auto">
          <a:xfrm>
            <a:off x="463" y="101"/>
            <a:ext cx="3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6</xdr:col>
      <xdr:colOff>0</xdr:colOff>
      <xdr:row>0</xdr:row>
      <xdr:rowOff>38100</xdr:rowOff>
    </xdr:from>
    <xdr:to>
      <xdr:col>16</xdr:col>
      <xdr:colOff>38100</xdr:colOff>
      <xdr:row>5</xdr:row>
      <xdr:rowOff>57150</xdr:rowOff>
    </xdr:to>
    <xdr:grpSp>
      <xdr:nvGrpSpPr>
        <xdr:cNvPr id="189155" name="Group 218">
          <a:extLst>
            <a:ext uri="{FF2B5EF4-FFF2-40B4-BE49-F238E27FC236}">
              <a16:creationId xmlns:a16="http://schemas.microsoft.com/office/drawing/2014/main" id="{A76FC2D5-4BA3-47B9-89F1-18CFE1B1A616}"/>
            </a:ext>
          </a:extLst>
        </xdr:cNvPr>
        <xdr:cNvGrpSpPr>
          <a:grpSpLocks/>
        </xdr:cNvGrpSpPr>
      </xdr:nvGrpSpPr>
      <xdr:grpSpPr bwMode="auto">
        <a:xfrm>
          <a:off x="695739" y="38100"/>
          <a:ext cx="1197665" cy="640246"/>
          <a:chOff x="510" y="177"/>
          <a:chExt cx="155" cy="88"/>
        </a:xfrm>
      </xdr:grpSpPr>
      <xdr:sp macro="" textlink="">
        <xdr:nvSpPr>
          <xdr:cNvPr id="189197" name="Line 219">
            <a:extLst>
              <a:ext uri="{FF2B5EF4-FFF2-40B4-BE49-F238E27FC236}">
                <a16:creationId xmlns:a16="http://schemas.microsoft.com/office/drawing/2014/main" id="{03ED2EEF-9BB4-4C9F-B6B7-FF67BFB17B61}"/>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Oval 220">
            <a:extLst>
              <a:ext uri="{FF2B5EF4-FFF2-40B4-BE49-F238E27FC236}">
                <a16:creationId xmlns:a16="http://schemas.microsoft.com/office/drawing/2014/main" id="{57438B7C-B12E-4963-8D86-925F5A651846}"/>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189199" name="Line 221">
            <a:extLst>
              <a:ext uri="{FF2B5EF4-FFF2-40B4-BE49-F238E27FC236}">
                <a16:creationId xmlns:a16="http://schemas.microsoft.com/office/drawing/2014/main" id="{D4CF44EC-35B1-493B-A8D7-5A17EAA75625}"/>
              </a:ext>
            </a:extLst>
          </xdr:cNvPr>
          <xdr:cNvSpPr>
            <a:spLocks noChangeShapeType="1"/>
          </xdr:cNvSpPr>
        </xdr:nvSpPr>
        <xdr:spPr bwMode="auto">
          <a:xfrm>
            <a:off x="624"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200" name="Line 222">
            <a:extLst>
              <a:ext uri="{FF2B5EF4-FFF2-40B4-BE49-F238E27FC236}">
                <a16:creationId xmlns:a16="http://schemas.microsoft.com/office/drawing/2014/main" id="{62FE9481-8D17-4092-99D6-57E3DE0D1826}"/>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201" name="Line 223">
            <a:extLst>
              <a:ext uri="{FF2B5EF4-FFF2-40B4-BE49-F238E27FC236}">
                <a16:creationId xmlns:a16="http://schemas.microsoft.com/office/drawing/2014/main" id="{72189A93-1BA9-48AB-824D-D640404455D6}"/>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0</xdr:colOff>
      <xdr:row>35</xdr:row>
      <xdr:rowOff>28575</xdr:rowOff>
    </xdr:from>
    <xdr:to>
      <xdr:col>19</xdr:col>
      <xdr:colOff>57150</xdr:colOff>
      <xdr:row>42</xdr:row>
      <xdr:rowOff>0</xdr:rowOff>
    </xdr:to>
    <xdr:grpSp>
      <xdr:nvGrpSpPr>
        <xdr:cNvPr id="189156" name="Group 224">
          <a:extLst>
            <a:ext uri="{FF2B5EF4-FFF2-40B4-BE49-F238E27FC236}">
              <a16:creationId xmlns:a16="http://schemas.microsoft.com/office/drawing/2014/main" id="{051FBFC2-C7D8-4C64-886D-C7B03E553E4A}"/>
            </a:ext>
          </a:extLst>
        </xdr:cNvPr>
        <xdr:cNvGrpSpPr>
          <a:grpSpLocks/>
        </xdr:cNvGrpSpPr>
      </xdr:nvGrpSpPr>
      <xdr:grpSpPr bwMode="auto">
        <a:xfrm>
          <a:off x="1623391" y="4376945"/>
          <a:ext cx="636933" cy="841098"/>
          <a:chOff x="196" y="599"/>
          <a:chExt cx="83" cy="115"/>
        </a:xfrm>
      </xdr:grpSpPr>
      <xdr:sp macro="" textlink="">
        <xdr:nvSpPr>
          <xdr:cNvPr id="189191" name="Arc 225">
            <a:extLst>
              <a:ext uri="{FF2B5EF4-FFF2-40B4-BE49-F238E27FC236}">
                <a16:creationId xmlns:a16="http://schemas.microsoft.com/office/drawing/2014/main" id="{894A37FA-AAE0-4DD3-BA06-7FBDF6E62752}"/>
              </a:ext>
            </a:extLst>
          </xdr:cNvPr>
          <xdr:cNvSpPr>
            <a:spLocks/>
          </xdr:cNvSpPr>
        </xdr:nvSpPr>
        <xdr:spPr bwMode="auto">
          <a:xfrm flipH="1" flipV="1">
            <a:off x="225" y="646"/>
            <a:ext cx="29" cy="34"/>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192" name="Arc 226">
            <a:extLst>
              <a:ext uri="{FF2B5EF4-FFF2-40B4-BE49-F238E27FC236}">
                <a16:creationId xmlns:a16="http://schemas.microsoft.com/office/drawing/2014/main" id="{60D603F4-3F05-4BD3-A93E-FF09636A2D23}"/>
              </a:ext>
            </a:extLst>
          </xdr:cNvPr>
          <xdr:cNvSpPr>
            <a:spLocks/>
          </xdr:cNvSpPr>
        </xdr:nvSpPr>
        <xdr:spPr bwMode="auto">
          <a:xfrm flipH="1" flipV="1">
            <a:off x="196" y="646"/>
            <a:ext cx="58" cy="6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193" name="Line 227">
            <a:extLst>
              <a:ext uri="{FF2B5EF4-FFF2-40B4-BE49-F238E27FC236}">
                <a16:creationId xmlns:a16="http://schemas.microsoft.com/office/drawing/2014/main" id="{00171CA8-4B2E-4E27-905B-C1FC2DADD8AB}"/>
              </a:ext>
            </a:extLst>
          </xdr:cNvPr>
          <xdr:cNvSpPr>
            <a:spLocks noChangeShapeType="1"/>
          </xdr:cNvSpPr>
        </xdr:nvSpPr>
        <xdr:spPr bwMode="auto">
          <a:xfrm flipH="1">
            <a:off x="214" y="671"/>
            <a:ext cx="2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Oval 228">
            <a:extLst>
              <a:ext uri="{FF2B5EF4-FFF2-40B4-BE49-F238E27FC236}">
                <a16:creationId xmlns:a16="http://schemas.microsoft.com/office/drawing/2014/main" id="{26DD669E-9448-44D1-9F1E-609ECCB21BAD}"/>
              </a:ext>
            </a:extLst>
          </xdr:cNvPr>
          <xdr:cNvSpPr>
            <a:spLocks noChangeArrowheads="1"/>
          </xdr:cNvSpPr>
        </xdr:nvSpPr>
        <xdr:spPr bwMode="auto">
          <a:xfrm>
            <a:off x="249" y="59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L</a:t>
            </a:r>
          </a:p>
        </xdr:txBody>
      </xdr:sp>
      <xdr:sp macro="" textlink="">
        <xdr:nvSpPr>
          <xdr:cNvPr id="189195" name="Line 229">
            <a:extLst>
              <a:ext uri="{FF2B5EF4-FFF2-40B4-BE49-F238E27FC236}">
                <a16:creationId xmlns:a16="http://schemas.microsoft.com/office/drawing/2014/main" id="{0305759B-6E2D-44EE-9A0F-65B9E718BFD6}"/>
              </a:ext>
            </a:extLst>
          </xdr:cNvPr>
          <xdr:cNvSpPr>
            <a:spLocks noChangeShapeType="1"/>
          </xdr:cNvSpPr>
        </xdr:nvSpPr>
        <xdr:spPr bwMode="auto">
          <a:xfrm flipV="1">
            <a:off x="228" y="630"/>
            <a:ext cx="3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96" name="Line 230">
            <a:extLst>
              <a:ext uri="{FF2B5EF4-FFF2-40B4-BE49-F238E27FC236}">
                <a16:creationId xmlns:a16="http://schemas.microsoft.com/office/drawing/2014/main" id="{92B1938F-8D8F-4020-A2B0-B03DF25B483C}"/>
              </a:ext>
            </a:extLst>
          </xdr:cNvPr>
          <xdr:cNvSpPr>
            <a:spLocks noChangeShapeType="1"/>
          </xdr:cNvSpPr>
        </xdr:nvSpPr>
        <xdr:spPr bwMode="auto">
          <a:xfrm flipV="1">
            <a:off x="243" y="630"/>
            <a:ext cx="19" cy="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85725</xdr:colOff>
      <xdr:row>34</xdr:row>
      <xdr:rowOff>9525</xdr:rowOff>
    </xdr:from>
    <xdr:to>
      <xdr:col>62</xdr:col>
      <xdr:colOff>95250</xdr:colOff>
      <xdr:row>46</xdr:row>
      <xdr:rowOff>9525</xdr:rowOff>
    </xdr:to>
    <xdr:grpSp>
      <xdr:nvGrpSpPr>
        <xdr:cNvPr id="189157" name="Group 231">
          <a:extLst>
            <a:ext uri="{FF2B5EF4-FFF2-40B4-BE49-F238E27FC236}">
              <a16:creationId xmlns:a16="http://schemas.microsoft.com/office/drawing/2014/main" id="{CCB0958A-4DAE-4CEE-9B0E-348DAE96FD65}"/>
            </a:ext>
          </a:extLst>
        </xdr:cNvPr>
        <xdr:cNvGrpSpPr>
          <a:grpSpLocks/>
        </xdr:cNvGrpSpPr>
      </xdr:nvGrpSpPr>
      <xdr:grpSpPr bwMode="auto">
        <a:xfrm>
          <a:off x="2056986" y="4233655"/>
          <a:ext cx="5227568" cy="1490870"/>
          <a:chOff x="254" y="579"/>
          <a:chExt cx="677" cy="204"/>
        </a:xfrm>
      </xdr:grpSpPr>
      <xdr:sp macro="" textlink="">
        <xdr:nvSpPr>
          <xdr:cNvPr id="189172" name="Line 232">
            <a:extLst>
              <a:ext uri="{FF2B5EF4-FFF2-40B4-BE49-F238E27FC236}">
                <a16:creationId xmlns:a16="http://schemas.microsoft.com/office/drawing/2014/main" id="{98DA6C3E-6F08-47B6-846A-09DE154447FF}"/>
              </a:ext>
            </a:extLst>
          </xdr:cNvPr>
          <xdr:cNvSpPr>
            <a:spLocks noChangeShapeType="1"/>
          </xdr:cNvSpPr>
        </xdr:nvSpPr>
        <xdr:spPr bwMode="auto">
          <a:xfrm flipV="1">
            <a:off x="345" y="782"/>
            <a:ext cx="494" cy="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89173" name="Line 233">
            <a:extLst>
              <a:ext uri="{FF2B5EF4-FFF2-40B4-BE49-F238E27FC236}">
                <a16:creationId xmlns:a16="http://schemas.microsoft.com/office/drawing/2014/main" id="{8A639A79-00E2-4040-8A7B-5FEBD0DA27F4}"/>
              </a:ext>
            </a:extLst>
          </xdr:cNvPr>
          <xdr:cNvSpPr>
            <a:spLocks noChangeShapeType="1"/>
          </xdr:cNvSpPr>
        </xdr:nvSpPr>
        <xdr:spPr bwMode="auto">
          <a:xfrm>
            <a:off x="254" y="782"/>
            <a:ext cx="9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89174" name="Line 234">
            <a:extLst>
              <a:ext uri="{FF2B5EF4-FFF2-40B4-BE49-F238E27FC236}">
                <a16:creationId xmlns:a16="http://schemas.microsoft.com/office/drawing/2014/main" id="{47D65053-288B-4201-BEB6-CBE1F607C739}"/>
              </a:ext>
            </a:extLst>
          </xdr:cNvPr>
          <xdr:cNvSpPr>
            <a:spLocks noChangeShapeType="1"/>
          </xdr:cNvSpPr>
        </xdr:nvSpPr>
        <xdr:spPr bwMode="auto">
          <a:xfrm>
            <a:off x="300" y="629"/>
            <a:ext cx="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89175" name="Line 235">
            <a:extLst>
              <a:ext uri="{FF2B5EF4-FFF2-40B4-BE49-F238E27FC236}">
                <a16:creationId xmlns:a16="http://schemas.microsoft.com/office/drawing/2014/main" id="{5B2838CE-FF62-4353-947A-1330DB5C2245}"/>
              </a:ext>
            </a:extLst>
          </xdr:cNvPr>
          <xdr:cNvSpPr>
            <a:spLocks noChangeShapeType="1"/>
          </xdr:cNvSpPr>
        </xdr:nvSpPr>
        <xdr:spPr bwMode="auto">
          <a:xfrm>
            <a:off x="839" y="782"/>
            <a:ext cx="9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89176" name="Line 236">
            <a:extLst>
              <a:ext uri="{FF2B5EF4-FFF2-40B4-BE49-F238E27FC236}">
                <a16:creationId xmlns:a16="http://schemas.microsoft.com/office/drawing/2014/main" id="{2369648D-D37E-4ACF-AE9A-8D708DB93875}"/>
              </a:ext>
            </a:extLst>
          </xdr:cNvPr>
          <xdr:cNvSpPr>
            <a:spLocks noChangeShapeType="1"/>
          </xdr:cNvSpPr>
        </xdr:nvSpPr>
        <xdr:spPr bwMode="auto">
          <a:xfrm>
            <a:off x="254" y="680"/>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77" name="Line 237">
            <a:extLst>
              <a:ext uri="{FF2B5EF4-FFF2-40B4-BE49-F238E27FC236}">
                <a16:creationId xmlns:a16="http://schemas.microsoft.com/office/drawing/2014/main" id="{25810AD1-146F-46AF-AB01-01E355684187}"/>
              </a:ext>
            </a:extLst>
          </xdr:cNvPr>
          <xdr:cNvSpPr>
            <a:spLocks noChangeShapeType="1"/>
          </xdr:cNvSpPr>
        </xdr:nvSpPr>
        <xdr:spPr bwMode="auto">
          <a:xfrm>
            <a:off x="841" y="714"/>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78" name="Line 238">
            <a:extLst>
              <a:ext uri="{FF2B5EF4-FFF2-40B4-BE49-F238E27FC236}">
                <a16:creationId xmlns:a16="http://schemas.microsoft.com/office/drawing/2014/main" id="{D285E6F9-BB7E-4C24-AE1F-3ED75306996B}"/>
              </a:ext>
            </a:extLst>
          </xdr:cNvPr>
          <xdr:cNvSpPr>
            <a:spLocks noChangeShapeType="1"/>
          </xdr:cNvSpPr>
        </xdr:nvSpPr>
        <xdr:spPr bwMode="auto">
          <a:xfrm>
            <a:off x="254" y="714"/>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79" name="Line 239">
            <a:extLst>
              <a:ext uri="{FF2B5EF4-FFF2-40B4-BE49-F238E27FC236}">
                <a16:creationId xmlns:a16="http://schemas.microsoft.com/office/drawing/2014/main" id="{D5E4A4A5-6FD4-4A27-B11D-FB2A292CF7BD}"/>
              </a:ext>
            </a:extLst>
          </xdr:cNvPr>
          <xdr:cNvSpPr>
            <a:spLocks noChangeShapeType="1"/>
          </xdr:cNvSpPr>
        </xdr:nvSpPr>
        <xdr:spPr bwMode="auto">
          <a:xfrm>
            <a:off x="840" y="681"/>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80" name="Line 240">
            <a:extLst>
              <a:ext uri="{FF2B5EF4-FFF2-40B4-BE49-F238E27FC236}">
                <a16:creationId xmlns:a16="http://schemas.microsoft.com/office/drawing/2014/main" id="{EC304C41-E9C5-4E80-95E3-3D67465F8C8F}"/>
              </a:ext>
            </a:extLst>
          </xdr:cNvPr>
          <xdr:cNvSpPr>
            <a:spLocks noChangeShapeType="1"/>
          </xdr:cNvSpPr>
        </xdr:nvSpPr>
        <xdr:spPr bwMode="auto">
          <a:xfrm>
            <a:off x="345" y="681"/>
            <a:ext cx="495"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89181" name="Line 241">
            <a:extLst>
              <a:ext uri="{FF2B5EF4-FFF2-40B4-BE49-F238E27FC236}">
                <a16:creationId xmlns:a16="http://schemas.microsoft.com/office/drawing/2014/main" id="{1EF1957E-8A1B-4194-8BED-593EA296489D}"/>
              </a:ext>
            </a:extLst>
          </xdr:cNvPr>
          <xdr:cNvSpPr>
            <a:spLocks noChangeShapeType="1"/>
          </xdr:cNvSpPr>
        </xdr:nvSpPr>
        <xdr:spPr bwMode="auto">
          <a:xfrm>
            <a:off x="344" y="714"/>
            <a:ext cx="495"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89182" name="Line 242">
            <a:extLst>
              <a:ext uri="{FF2B5EF4-FFF2-40B4-BE49-F238E27FC236}">
                <a16:creationId xmlns:a16="http://schemas.microsoft.com/office/drawing/2014/main" id="{6C04FBEC-6E23-45AC-816B-949F47C99B3C}"/>
              </a:ext>
            </a:extLst>
          </xdr:cNvPr>
          <xdr:cNvSpPr>
            <a:spLocks noChangeShapeType="1"/>
          </xdr:cNvSpPr>
        </xdr:nvSpPr>
        <xdr:spPr bwMode="auto">
          <a:xfrm>
            <a:off x="255" y="680"/>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Oval 243">
            <a:extLst>
              <a:ext uri="{FF2B5EF4-FFF2-40B4-BE49-F238E27FC236}">
                <a16:creationId xmlns:a16="http://schemas.microsoft.com/office/drawing/2014/main" id="{60D4B03B-B31D-4E5D-B43C-7038A74E379E}"/>
              </a:ext>
            </a:extLst>
          </xdr:cNvPr>
          <xdr:cNvSpPr>
            <a:spLocks noChangeArrowheads="1"/>
          </xdr:cNvSpPr>
        </xdr:nvSpPr>
        <xdr:spPr bwMode="auto">
          <a:xfrm>
            <a:off x="531" y="57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K</a:t>
            </a:r>
          </a:p>
        </xdr:txBody>
      </xdr:sp>
      <xdr:sp macro="" textlink="">
        <xdr:nvSpPr>
          <xdr:cNvPr id="189184" name="Line 244">
            <a:extLst>
              <a:ext uri="{FF2B5EF4-FFF2-40B4-BE49-F238E27FC236}">
                <a16:creationId xmlns:a16="http://schemas.microsoft.com/office/drawing/2014/main" id="{F2062B37-E622-4065-9B62-0B194E10C178}"/>
              </a:ext>
            </a:extLst>
          </xdr:cNvPr>
          <xdr:cNvSpPr>
            <a:spLocks noChangeShapeType="1"/>
          </xdr:cNvSpPr>
        </xdr:nvSpPr>
        <xdr:spPr bwMode="auto">
          <a:xfrm>
            <a:off x="345" y="67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85" name="Line 245">
            <a:extLst>
              <a:ext uri="{FF2B5EF4-FFF2-40B4-BE49-F238E27FC236}">
                <a16:creationId xmlns:a16="http://schemas.microsoft.com/office/drawing/2014/main" id="{38EE3194-EBAB-4015-8E45-BC3E053CF8E9}"/>
              </a:ext>
            </a:extLst>
          </xdr:cNvPr>
          <xdr:cNvSpPr>
            <a:spLocks noChangeShapeType="1"/>
          </xdr:cNvSpPr>
        </xdr:nvSpPr>
        <xdr:spPr bwMode="auto">
          <a:xfrm>
            <a:off x="931" y="680"/>
            <a:ext cx="0"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86" name="Rectangle 246" descr="20%">
            <a:extLst>
              <a:ext uri="{FF2B5EF4-FFF2-40B4-BE49-F238E27FC236}">
                <a16:creationId xmlns:a16="http://schemas.microsoft.com/office/drawing/2014/main" id="{77C95438-F801-47CC-A428-9B37F8CF5730}"/>
              </a:ext>
            </a:extLst>
          </xdr:cNvPr>
          <xdr:cNvSpPr>
            <a:spLocks noChangeArrowheads="1"/>
          </xdr:cNvSpPr>
        </xdr:nvSpPr>
        <xdr:spPr bwMode="auto">
          <a:xfrm>
            <a:off x="301" y="646"/>
            <a:ext cx="585" cy="34"/>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sp macro="" textlink="">
        <xdr:nvSpPr>
          <xdr:cNvPr id="189187" name="Rectangle 247" descr="20%">
            <a:extLst>
              <a:ext uri="{FF2B5EF4-FFF2-40B4-BE49-F238E27FC236}">
                <a16:creationId xmlns:a16="http://schemas.microsoft.com/office/drawing/2014/main" id="{EAC62A6A-C348-4751-86BA-8C961DF63AE4}"/>
              </a:ext>
            </a:extLst>
          </xdr:cNvPr>
          <xdr:cNvSpPr>
            <a:spLocks noChangeArrowheads="1"/>
          </xdr:cNvSpPr>
        </xdr:nvSpPr>
        <xdr:spPr bwMode="auto">
          <a:xfrm>
            <a:off x="301" y="718"/>
            <a:ext cx="585" cy="34"/>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sp macro="" textlink="">
        <xdr:nvSpPr>
          <xdr:cNvPr id="189188" name="Line 248">
            <a:extLst>
              <a:ext uri="{FF2B5EF4-FFF2-40B4-BE49-F238E27FC236}">
                <a16:creationId xmlns:a16="http://schemas.microsoft.com/office/drawing/2014/main" id="{8680E186-455A-4645-9C3A-7F42E5CB0C93}"/>
              </a:ext>
            </a:extLst>
          </xdr:cNvPr>
          <xdr:cNvSpPr>
            <a:spLocks noChangeShapeType="1"/>
          </xdr:cNvSpPr>
        </xdr:nvSpPr>
        <xdr:spPr bwMode="auto">
          <a:xfrm flipH="1">
            <a:off x="644" y="632"/>
            <a:ext cx="1" cy="1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89" name="Line 249">
            <a:extLst>
              <a:ext uri="{FF2B5EF4-FFF2-40B4-BE49-F238E27FC236}">
                <a16:creationId xmlns:a16="http://schemas.microsoft.com/office/drawing/2014/main" id="{D429DAA5-21BD-461A-B760-43F50330DA8E}"/>
              </a:ext>
            </a:extLst>
          </xdr:cNvPr>
          <xdr:cNvSpPr>
            <a:spLocks noChangeShapeType="1"/>
          </xdr:cNvSpPr>
        </xdr:nvSpPr>
        <xdr:spPr bwMode="auto">
          <a:xfrm flipH="1">
            <a:off x="514" y="608"/>
            <a:ext cx="25" cy="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90" name="Line 250">
            <a:extLst>
              <a:ext uri="{FF2B5EF4-FFF2-40B4-BE49-F238E27FC236}">
                <a16:creationId xmlns:a16="http://schemas.microsoft.com/office/drawing/2014/main" id="{2B80A3B6-A8ED-4944-B5E2-FA47AB335304}"/>
              </a:ext>
            </a:extLst>
          </xdr:cNvPr>
          <xdr:cNvSpPr>
            <a:spLocks noChangeShapeType="1"/>
          </xdr:cNvSpPr>
        </xdr:nvSpPr>
        <xdr:spPr bwMode="auto">
          <a:xfrm>
            <a:off x="840" y="629"/>
            <a:ext cx="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xdr:from>
      <xdr:col>70</xdr:col>
      <xdr:colOff>95250</xdr:colOff>
      <xdr:row>5</xdr:row>
      <xdr:rowOff>0</xdr:rowOff>
    </xdr:from>
    <xdr:to>
      <xdr:col>80</xdr:col>
      <xdr:colOff>76200</xdr:colOff>
      <xdr:row>11</xdr:row>
      <xdr:rowOff>19050</xdr:rowOff>
    </xdr:to>
    <xdr:grpSp>
      <xdr:nvGrpSpPr>
        <xdr:cNvPr id="189158" name="Group 251">
          <a:extLst>
            <a:ext uri="{FF2B5EF4-FFF2-40B4-BE49-F238E27FC236}">
              <a16:creationId xmlns:a16="http://schemas.microsoft.com/office/drawing/2014/main" id="{A48CD0DE-15AA-4935-864B-4D25C94F2D77}"/>
            </a:ext>
          </a:extLst>
        </xdr:cNvPr>
        <xdr:cNvGrpSpPr>
          <a:grpSpLocks/>
        </xdr:cNvGrpSpPr>
      </xdr:nvGrpSpPr>
      <xdr:grpSpPr bwMode="auto">
        <a:xfrm>
          <a:off x="8212207" y="621196"/>
          <a:ext cx="1140515" cy="764484"/>
          <a:chOff x="1034" y="85"/>
          <a:chExt cx="147" cy="105"/>
        </a:xfrm>
      </xdr:grpSpPr>
      <xdr:sp macro="" textlink="">
        <xdr:nvSpPr>
          <xdr:cNvPr id="189165" name="Line 252">
            <a:extLst>
              <a:ext uri="{FF2B5EF4-FFF2-40B4-BE49-F238E27FC236}">
                <a16:creationId xmlns:a16="http://schemas.microsoft.com/office/drawing/2014/main" id="{4F6CB215-C0F4-407E-8B5F-EF8A6F19E3EE}"/>
              </a:ext>
            </a:extLst>
          </xdr:cNvPr>
          <xdr:cNvSpPr>
            <a:spLocks noChangeShapeType="1"/>
          </xdr:cNvSpPr>
        </xdr:nvSpPr>
        <xdr:spPr bwMode="auto">
          <a:xfrm>
            <a:off x="1035" y="137"/>
            <a:ext cx="1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66" name="Line 253">
            <a:extLst>
              <a:ext uri="{FF2B5EF4-FFF2-40B4-BE49-F238E27FC236}">
                <a16:creationId xmlns:a16="http://schemas.microsoft.com/office/drawing/2014/main" id="{4DCAD911-833F-421D-8EA0-30231D32242C}"/>
              </a:ext>
            </a:extLst>
          </xdr:cNvPr>
          <xdr:cNvSpPr>
            <a:spLocks noChangeShapeType="1"/>
          </xdr:cNvSpPr>
        </xdr:nvSpPr>
        <xdr:spPr bwMode="auto">
          <a:xfrm>
            <a:off x="1034" y="170"/>
            <a:ext cx="106"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67" name="Line 254">
            <a:extLst>
              <a:ext uri="{FF2B5EF4-FFF2-40B4-BE49-F238E27FC236}">
                <a16:creationId xmlns:a16="http://schemas.microsoft.com/office/drawing/2014/main" id="{0FB02621-3BFA-4C15-BBE7-2172403B23BE}"/>
              </a:ext>
            </a:extLst>
          </xdr:cNvPr>
          <xdr:cNvSpPr>
            <a:spLocks noChangeShapeType="1"/>
          </xdr:cNvSpPr>
        </xdr:nvSpPr>
        <xdr:spPr bwMode="auto">
          <a:xfrm>
            <a:off x="1110" y="120"/>
            <a:ext cx="0" cy="1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9168" name="Line 255">
            <a:extLst>
              <a:ext uri="{FF2B5EF4-FFF2-40B4-BE49-F238E27FC236}">
                <a16:creationId xmlns:a16="http://schemas.microsoft.com/office/drawing/2014/main" id="{567F5BE3-B64D-4B60-B1AB-D018E6FA60E1}"/>
              </a:ext>
            </a:extLst>
          </xdr:cNvPr>
          <xdr:cNvSpPr>
            <a:spLocks noChangeShapeType="1"/>
          </xdr:cNvSpPr>
        </xdr:nvSpPr>
        <xdr:spPr bwMode="auto">
          <a:xfrm flipV="1">
            <a:off x="1110" y="171"/>
            <a:ext cx="0" cy="1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9169" name="Line 256">
            <a:extLst>
              <a:ext uri="{FF2B5EF4-FFF2-40B4-BE49-F238E27FC236}">
                <a16:creationId xmlns:a16="http://schemas.microsoft.com/office/drawing/2014/main" id="{0DA47ECA-2FA9-4808-96F3-B116AEF2FFDA}"/>
              </a:ext>
            </a:extLst>
          </xdr:cNvPr>
          <xdr:cNvSpPr>
            <a:spLocks noChangeShapeType="1"/>
          </xdr:cNvSpPr>
        </xdr:nvSpPr>
        <xdr:spPr bwMode="auto">
          <a:xfrm>
            <a:off x="1110" y="137"/>
            <a:ext cx="0"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170" name="Line 257">
            <a:extLst>
              <a:ext uri="{FF2B5EF4-FFF2-40B4-BE49-F238E27FC236}">
                <a16:creationId xmlns:a16="http://schemas.microsoft.com/office/drawing/2014/main" id="{F2AE3F85-BF4C-4EE9-B6DF-8D79E0CD0FA7}"/>
              </a:ext>
            </a:extLst>
          </xdr:cNvPr>
          <xdr:cNvSpPr>
            <a:spLocks noChangeShapeType="1"/>
          </xdr:cNvSpPr>
        </xdr:nvSpPr>
        <xdr:spPr bwMode="auto">
          <a:xfrm flipV="1">
            <a:off x="1128" y="110"/>
            <a:ext cx="28" cy="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Oval 258">
            <a:extLst>
              <a:ext uri="{FF2B5EF4-FFF2-40B4-BE49-F238E27FC236}">
                <a16:creationId xmlns:a16="http://schemas.microsoft.com/office/drawing/2014/main" id="{CFF5B282-FB49-4B9F-8867-60089DA8998D}"/>
              </a:ext>
            </a:extLst>
          </xdr:cNvPr>
          <xdr:cNvSpPr>
            <a:spLocks noChangeArrowheads="1"/>
          </xdr:cNvSpPr>
        </xdr:nvSpPr>
        <xdr:spPr bwMode="auto">
          <a:xfrm>
            <a:off x="1152" y="85"/>
            <a:ext cx="29"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a:t>
            </a:r>
          </a:p>
        </xdr:txBody>
      </xdr:sp>
    </xdr:grpSp>
    <xdr:clientData/>
  </xdr:twoCellAnchor>
  <xdr:twoCellAnchor>
    <xdr:from>
      <xdr:col>63</xdr:col>
      <xdr:colOff>47625</xdr:colOff>
      <xdr:row>44</xdr:row>
      <xdr:rowOff>0</xdr:rowOff>
    </xdr:from>
    <xdr:to>
      <xdr:col>70</xdr:col>
      <xdr:colOff>38100</xdr:colOff>
      <xdr:row>47</xdr:row>
      <xdr:rowOff>9525</xdr:rowOff>
    </xdr:to>
    <xdr:sp macro="" textlink="">
      <xdr:nvSpPr>
        <xdr:cNvPr id="189159" name="Rectangle 273">
          <a:extLst>
            <a:ext uri="{FF2B5EF4-FFF2-40B4-BE49-F238E27FC236}">
              <a16:creationId xmlns:a16="http://schemas.microsoft.com/office/drawing/2014/main" id="{2BC8C1B4-5331-4A61-BA79-73F68BB52F17}"/>
            </a:ext>
          </a:extLst>
        </xdr:cNvPr>
        <xdr:cNvSpPr>
          <a:spLocks noChangeArrowheads="1"/>
        </xdr:cNvSpPr>
      </xdr:nvSpPr>
      <xdr:spPr bwMode="auto">
        <a:xfrm>
          <a:off x="7248525" y="5448300"/>
          <a:ext cx="790575" cy="381000"/>
        </a:xfrm>
        <a:prstGeom prst="rect">
          <a:avLst/>
        </a:prstGeom>
        <a:solidFill>
          <a:srgbClr val="FFFFFF"/>
        </a:solidFill>
        <a:ln w="9525">
          <a:solidFill>
            <a:srgbClr val="000000"/>
          </a:solidFill>
          <a:miter lim="800000"/>
          <a:headEnd/>
          <a:tailEnd/>
        </a:ln>
      </xdr:spPr>
    </xdr:sp>
    <xdr:clientData/>
  </xdr:twoCellAnchor>
  <xdr:twoCellAnchor>
    <xdr:from>
      <xdr:col>58</xdr:col>
      <xdr:colOff>104775</xdr:colOff>
      <xdr:row>47</xdr:row>
      <xdr:rowOff>9525</xdr:rowOff>
    </xdr:from>
    <xdr:to>
      <xdr:col>64</xdr:col>
      <xdr:colOff>66675</xdr:colOff>
      <xdr:row>49</xdr:row>
      <xdr:rowOff>28575</xdr:rowOff>
    </xdr:to>
    <xdr:grpSp>
      <xdr:nvGrpSpPr>
        <xdr:cNvPr id="189160" name="Group 274">
          <a:extLst>
            <a:ext uri="{FF2B5EF4-FFF2-40B4-BE49-F238E27FC236}">
              <a16:creationId xmlns:a16="http://schemas.microsoft.com/office/drawing/2014/main" id="{AA7DC14F-2D41-410D-8D3E-1D1FF26CBDB7}"/>
            </a:ext>
          </a:extLst>
        </xdr:cNvPr>
        <xdr:cNvGrpSpPr>
          <a:grpSpLocks/>
        </xdr:cNvGrpSpPr>
      </xdr:nvGrpSpPr>
      <xdr:grpSpPr bwMode="auto">
        <a:xfrm flipH="1" flipV="1">
          <a:off x="6830253" y="5848764"/>
          <a:ext cx="657639" cy="267528"/>
          <a:chOff x="193" y="31"/>
          <a:chExt cx="80" cy="33"/>
        </a:xfrm>
      </xdr:grpSpPr>
      <xdr:sp macro="" textlink="">
        <xdr:nvSpPr>
          <xdr:cNvPr id="189163" name="Line 275">
            <a:extLst>
              <a:ext uri="{FF2B5EF4-FFF2-40B4-BE49-F238E27FC236}">
                <a16:creationId xmlns:a16="http://schemas.microsoft.com/office/drawing/2014/main" id="{257361DE-A834-4709-AB56-644E377E1CA3}"/>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Oval 276">
            <a:extLst>
              <a:ext uri="{FF2B5EF4-FFF2-40B4-BE49-F238E27FC236}">
                <a16:creationId xmlns:a16="http://schemas.microsoft.com/office/drawing/2014/main" id="{541C82E3-65C9-42F8-913F-EA6F96D65600}"/>
              </a:ext>
            </a:extLst>
          </xdr:cNvPr>
          <xdr:cNvSpPr>
            <a:spLocks noChangeArrowheads="1"/>
          </xdr:cNvSpPr>
        </xdr:nvSpPr>
        <xdr:spPr bwMode="auto">
          <a:xfrm>
            <a:off x="242" y="31"/>
            <a:ext cx="31" cy="31"/>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a:t>
            </a:r>
          </a:p>
        </xdr:txBody>
      </xdr:sp>
    </xdr:grpSp>
    <xdr:clientData/>
  </xdr:twoCellAnchor>
  <xdr:twoCellAnchor>
    <xdr:from>
      <xdr:col>82</xdr:col>
      <xdr:colOff>0</xdr:colOff>
      <xdr:row>8</xdr:row>
      <xdr:rowOff>9525</xdr:rowOff>
    </xdr:from>
    <xdr:to>
      <xdr:col>84</xdr:col>
      <xdr:colOff>0</xdr:colOff>
      <xdr:row>8</xdr:row>
      <xdr:rowOff>9525</xdr:rowOff>
    </xdr:to>
    <xdr:sp macro="" textlink="">
      <xdr:nvSpPr>
        <xdr:cNvPr id="189161" name="Line 238">
          <a:extLst>
            <a:ext uri="{FF2B5EF4-FFF2-40B4-BE49-F238E27FC236}">
              <a16:creationId xmlns:a16="http://schemas.microsoft.com/office/drawing/2014/main" id="{0FEEAC66-186A-48FF-B925-0CDB9EBA4C11}"/>
            </a:ext>
          </a:extLst>
        </xdr:cNvPr>
        <xdr:cNvSpPr>
          <a:spLocks noChangeShapeType="1"/>
        </xdr:cNvSpPr>
      </xdr:nvSpPr>
      <xdr:spPr bwMode="auto">
        <a:xfrm>
          <a:off x="9372600" y="10001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9525</xdr:colOff>
      <xdr:row>4</xdr:row>
      <xdr:rowOff>0</xdr:rowOff>
    </xdr:from>
    <xdr:to>
      <xdr:col>83</xdr:col>
      <xdr:colOff>9525</xdr:colOff>
      <xdr:row>8</xdr:row>
      <xdr:rowOff>9525</xdr:rowOff>
    </xdr:to>
    <xdr:sp macro="" textlink="">
      <xdr:nvSpPr>
        <xdr:cNvPr id="189162" name="Line 239">
          <a:extLst>
            <a:ext uri="{FF2B5EF4-FFF2-40B4-BE49-F238E27FC236}">
              <a16:creationId xmlns:a16="http://schemas.microsoft.com/office/drawing/2014/main" id="{468C27D8-4471-4511-BDA6-2DF3AA8168F4}"/>
            </a:ext>
          </a:extLst>
        </xdr:cNvPr>
        <xdr:cNvSpPr>
          <a:spLocks noChangeShapeType="1"/>
        </xdr:cNvSpPr>
      </xdr:nvSpPr>
      <xdr:spPr bwMode="auto">
        <a:xfrm>
          <a:off x="9496425" y="495300"/>
          <a:ext cx="0" cy="5048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4</xdr:row>
      <xdr:rowOff>9525</xdr:rowOff>
    </xdr:from>
    <xdr:to>
      <xdr:col>7</xdr:col>
      <xdr:colOff>0</xdr:colOff>
      <xdr:row>42</xdr:row>
      <xdr:rowOff>9525</xdr:rowOff>
    </xdr:to>
    <xdr:sp macro="" textlink="">
      <xdr:nvSpPr>
        <xdr:cNvPr id="190144" name="Line 6">
          <a:extLst>
            <a:ext uri="{FF2B5EF4-FFF2-40B4-BE49-F238E27FC236}">
              <a16:creationId xmlns:a16="http://schemas.microsoft.com/office/drawing/2014/main" id="{8496700F-4303-43D5-9938-2701C3DDFFDD}"/>
            </a:ext>
          </a:extLst>
        </xdr:cNvPr>
        <xdr:cNvSpPr>
          <a:spLocks noChangeShapeType="1"/>
        </xdr:cNvSpPr>
      </xdr:nvSpPr>
      <xdr:spPr bwMode="auto">
        <a:xfrm>
          <a:off x="800100" y="504825"/>
          <a:ext cx="0" cy="47053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104775</xdr:colOff>
      <xdr:row>48</xdr:row>
      <xdr:rowOff>114300</xdr:rowOff>
    </xdr:from>
    <xdr:to>
      <xdr:col>33</xdr:col>
      <xdr:colOff>9525</xdr:colOff>
      <xdr:row>55</xdr:row>
      <xdr:rowOff>0</xdr:rowOff>
    </xdr:to>
    <xdr:sp macro="" textlink="">
      <xdr:nvSpPr>
        <xdr:cNvPr id="190145" name="Rectangle 46" descr="20%">
          <a:extLst>
            <a:ext uri="{FF2B5EF4-FFF2-40B4-BE49-F238E27FC236}">
              <a16:creationId xmlns:a16="http://schemas.microsoft.com/office/drawing/2014/main" id="{14F1DBE1-6CAF-4608-9C53-749B07BF9099}"/>
            </a:ext>
          </a:extLst>
        </xdr:cNvPr>
        <xdr:cNvSpPr>
          <a:spLocks noChangeArrowheads="1"/>
        </xdr:cNvSpPr>
      </xdr:nvSpPr>
      <xdr:spPr bwMode="auto">
        <a:xfrm>
          <a:off x="3076575" y="6057900"/>
          <a:ext cx="704850" cy="752475"/>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clientData/>
  </xdr:twoCellAnchor>
  <xdr:twoCellAnchor>
    <xdr:from>
      <xdr:col>29</xdr:col>
      <xdr:colOff>0</xdr:colOff>
      <xdr:row>51</xdr:row>
      <xdr:rowOff>0</xdr:rowOff>
    </xdr:from>
    <xdr:to>
      <xdr:col>31</xdr:col>
      <xdr:colOff>0</xdr:colOff>
      <xdr:row>53</xdr:row>
      <xdr:rowOff>9525</xdr:rowOff>
    </xdr:to>
    <xdr:sp macro="" textlink="">
      <xdr:nvSpPr>
        <xdr:cNvPr id="190146" name="Oval 47">
          <a:extLst>
            <a:ext uri="{FF2B5EF4-FFF2-40B4-BE49-F238E27FC236}">
              <a16:creationId xmlns:a16="http://schemas.microsoft.com/office/drawing/2014/main" id="{7FFD9C6A-4997-48E7-8CE6-9AF5216A0705}"/>
            </a:ext>
          </a:extLst>
        </xdr:cNvPr>
        <xdr:cNvSpPr>
          <a:spLocks noChangeArrowheads="1"/>
        </xdr:cNvSpPr>
      </xdr:nvSpPr>
      <xdr:spPr bwMode="auto">
        <a:xfrm>
          <a:off x="3314700" y="6315075"/>
          <a:ext cx="228600" cy="257175"/>
        </a:xfrm>
        <a:prstGeom prst="ellipse">
          <a:avLst/>
        </a:prstGeom>
        <a:solidFill>
          <a:srgbClr val="FFFFFF"/>
        </a:solidFill>
        <a:ln w="19050">
          <a:solidFill>
            <a:srgbClr val="000000"/>
          </a:solidFill>
          <a:prstDash val="dash"/>
          <a:round/>
          <a:headEnd/>
          <a:tailEnd/>
        </a:ln>
      </xdr:spPr>
    </xdr:sp>
    <xdr:clientData/>
  </xdr:twoCellAnchor>
  <xdr:twoCellAnchor>
    <xdr:from>
      <xdr:col>27</xdr:col>
      <xdr:colOff>0</xdr:colOff>
      <xdr:row>57</xdr:row>
      <xdr:rowOff>0</xdr:rowOff>
    </xdr:from>
    <xdr:to>
      <xdr:col>33</xdr:col>
      <xdr:colOff>0</xdr:colOff>
      <xdr:row>57</xdr:row>
      <xdr:rowOff>0</xdr:rowOff>
    </xdr:to>
    <xdr:sp macro="" textlink="">
      <xdr:nvSpPr>
        <xdr:cNvPr id="190147" name="Line 48">
          <a:extLst>
            <a:ext uri="{FF2B5EF4-FFF2-40B4-BE49-F238E27FC236}">
              <a16:creationId xmlns:a16="http://schemas.microsoft.com/office/drawing/2014/main" id="{B75B7905-A7EC-4B3B-98EC-F016967CC1B1}"/>
            </a:ext>
          </a:extLst>
        </xdr:cNvPr>
        <xdr:cNvSpPr>
          <a:spLocks noChangeShapeType="1"/>
        </xdr:cNvSpPr>
      </xdr:nvSpPr>
      <xdr:spPr bwMode="auto">
        <a:xfrm>
          <a:off x="3086100" y="7058025"/>
          <a:ext cx="6858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49</xdr:row>
      <xdr:rowOff>0</xdr:rowOff>
    </xdr:from>
    <xdr:to>
      <xdr:col>35</xdr:col>
      <xdr:colOff>0</xdr:colOff>
      <xdr:row>55</xdr:row>
      <xdr:rowOff>9525</xdr:rowOff>
    </xdr:to>
    <xdr:sp macro="" textlink="">
      <xdr:nvSpPr>
        <xdr:cNvPr id="190148" name="Line 49">
          <a:extLst>
            <a:ext uri="{FF2B5EF4-FFF2-40B4-BE49-F238E27FC236}">
              <a16:creationId xmlns:a16="http://schemas.microsoft.com/office/drawing/2014/main" id="{8ECC0754-B100-4869-88F3-877D368519E9}"/>
            </a:ext>
          </a:extLst>
        </xdr:cNvPr>
        <xdr:cNvSpPr>
          <a:spLocks noChangeShapeType="1"/>
        </xdr:cNvSpPr>
      </xdr:nvSpPr>
      <xdr:spPr bwMode="auto">
        <a:xfrm>
          <a:off x="4000500" y="6067425"/>
          <a:ext cx="0" cy="752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92</xdr:col>
      <xdr:colOff>0</xdr:colOff>
      <xdr:row>4</xdr:row>
      <xdr:rowOff>0</xdr:rowOff>
    </xdr:to>
    <xdr:sp macro="" textlink="">
      <xdr:nvSpPr>
        <xdr:cNvPr id="190149" name="Line 56">
          <a:extLst>
            <a:ext uri="{FF2B5EF4-FFF2-40B4-BE49-F238E27FC236}">
              <a16:creationId xmlns:a16="http://schemas.microsoft.com/office/drawing/2014/main" id="{0AB5568B-951C-4758-A8A4-114B44CA834E}"/>
            </a:ext>
          </a:extLst>
        </xdr:cNvPr>
        <xdr:cNvSpPr>
          <a:spLocks noChangeShapeType="1"/>
        </xdr:cNvSpPr>
      </xdr:nvSpPr>
      <xdr:spPr bwMode="auto">
        <a:xfrm flipH="1" flipV="1">
          <a:off x="685800" y="495300"/>
          <a:ext cx="9829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9525</xdr:colOff>
      <xdr:row>21</xdr:row>
      <xdr:rowOff>19050</xdr:rowOff>
    </xdr:from>
    <xdr:to>
      <xdr:col>80</xdr:col>
      <xdr:colOff>0</xdr:colOff>
      <xdr:row>21</xdr:row>
      <xdr:rowOff>95250</xdr:rowOff>
    </xdr:to>
    <xdr:sp macro="" textlink="">
      <xdr:nvSpPr>
        <xdr:cNvPr id="190150" name="Rectangle 59" descr="40%">
          <a:extLst>
            <a:ext uri="{FF2B5EF4-FFF2-40B4-BE49-F238E27FC236}">
              <a16:creationId xmlns:a16="http://schemas.microsoft.com/office/drawing/2014/main" id="{39C1E6F4-4C08-42E8-84C0-5672E673E253}"/>
            </a:ext>
          </a:extLst>
        </xdr:cNvPr>
        <xdr:cNvSpPr>
          <a:spLocks noChangeArrowheads="1"/>
        </xdr:cNvSpPr>
      </xdr:nvSpPr>
      <xdr:spPr bwMode="auto">
        <a:xfrm>
          <a:off x="8696325" y="26193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22</xdr:row>
      <xdr:rowOff>19050</xdr:rowOff>
    </xdr:from>
    <xdr:to>
      <xdr:col>80</xdr:col>
      <xdr:colOff>0</xdr:colOff>
      <xdr:row>22</xdr:row>
      <xdr:rowOff>95250</xdr:rowOff>
    </xdr:to>
    <xdr:sp macro="" textlink="">
      <xdr:nvSpPr>
        <xdr:cNvPr id="190151" name="Rectangle 60" descr="20%">
          <a:extLst>
            <a:ext uri="{FF2B5EF4-FFF2-40B4-BE49-F238E27FC236}">
              <a16:creationId xmlns:a16="http://schemas.microsoft.com/office/drawing/2014/main" id="{3DEC8901-0945-4F32-9032-028BFFCE5A7D}"/>
            </a:ext>
          </a:extLst>
        </xdr:cNvPr>
        <xdr:cNvSpPr>
          <a:spLocks noChangeArrowheads="1"/>
        </xdr:cNvSpPr>
      </xdr:nvSpPr>
      <xdr:spPr bwMode="auto">
        <a:xfrm>
          <a:off x="8696325" y="27432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8</xdr:col>
      <xdr:colOff>9525</xdr:colOff>
      <xdr:row>1</xdr:row>
      <xdr:rowOff>104775</xdr:rowOff>
    </xdr:from>
    <xdr:to>
      <xdr:col>22</xdr:col>
      <xdr:colOff>85725</xdr:colOff>
      <xdr:row>6</xdr:row>
      <xdr:rowOff>0</xdr:rowOff>
    </xdr:to>
    <xdr:grpSp>
      <xdr:nvGrpSpPr>
        <xdr:cNvPr id="190152" name="Group 380">
          <a:extLst>
            <a:ext uri="{FF2B5EF4-FFF2-40B4-BE49-F238E27FC236}">
              <a16:creationId xmlns:a16="http://schemas.microsoft.com/office/drawing/2014/main" id="{20CAFC98-C4F3-4C6C-9B18-0FC737F481E1}"/>
            </a:ext>
          </a:extLst>
        </xdr:cNvPr>
        <xdr:cNvGrpSpPr>
          <a:grpSpLocks/>
        </xdr:cNvGrpSpPr>
      </xdr:nvGrpSpPr>
      <xdr:grpSpPr bwMode="auto">
        <a:xfrm>
          <a:off x="937177" y="229014"/>
          <a:ext cx="1699591" cy="516421"/>
          <a:chOff x="121" y="32"/>
          <a:chExt cx="220" cy="68"/>
        </a:xfrm>
      </xdr:grpSpPr>
      <xdr:sp macro="" textlink="">
        <xdr:nvSpPr>
          <xdr:cNvPr id="190247" name="Line 22">
            <a:extLst>
              <a:ext uri="{FF2B5EF4-FFF2-40B4-BE49-F238E27FC236}">
                <a16:creationId xmlns:a16="http://schemas.microsoft.com/office/drawing/2014/main" id="{759F62F9-74D4-482A-A91B-CEEE332C0EFE}"/>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0248" name="Rectangle 1" descr="40%">
            <a:extLst>
              <a:ext uri="{FF2B5EF4-FFF2-40B4-BE49-F238E27FC236}">
                <a16:creationId xmlns:a16="http://schemas.microsoft.com/office/drawing/2014/main" id="{31FA06C2-5A75-4642-A331-5582C41F569F}"/>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90249" name="Rectangle 2" descr="40%">
            <a:extLst>
              <a:ext uri="{FF2B5EF4-FFF2-40B4-BE49-F238E27FC236}">
                <a16:creationId xmlns:a16="http://schemas.microsoft.com/office/drawing/2014/main" id="{7CCC349E-0829-4EC8-B991-5C7D5FAA0B96}"/>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90250" name="Line 11">
            <a:extLst>
              <a:ext uri="{FF2B5EF4-FFF2-40B4-BE49-F238E27FC236}">
                <a16:creationId xmlns:a16="http://schemas.microsoft.com/office/drawing/2014/main" id="{5DE678D8-B46B-45D8-9F01-B1A4380417DD}"/>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190251" name="Group 61">
            <a:extLst>
              <a:ext uri="{FF2B5EF4-FFF2-40B4-BE49-F238E27FC236}">
                <a16:creationId xmlns:a16="http://schemas.microsoft.com/office/drawing/2014/main" id="{4C1048C1-EFB1-444C-BA2D-A063F6E4B8D6}"/>
              </a:ext>
            </a:extLst>
          </xdr:cNvPr>
          <xdr:cNvGrpSpPr>
            <a:grpSpLocks/>
          </xdr:cNvGrpSpPr>
        </xdr:nvGrpSpPr>
        <xdr:grpSpPr bwMode="auto">
          <a:xfrm>
            <a:off x="266" y="32"/>
            <a:ext cx="75" cy="36"/>
            <a:chOff x="193" y="31"/>
            <a:chExt cx="80" cy="33"/>
          </a:xfrm>
        </xdr:grpSpPr>
        <xdr:sp macro="" textlink="">
          <xdr:nvSpPr>
            <xdr:cNvPr id="190252" name="Line 62">
              <a:extLst>
                <a:ext uri="{FF2B5EF4-FFF2-40B4-BE49-F238E27FC236}">
                  <a16:creationId xmlns:a16="http://schemas.microsoft.com/office/drawing/2014/main" id="{F3820DC3-59AD-4403-A65D-161062DA546D}"/>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Oval 63">
              <a:extLst>
                <a:ext uri="{FF2B5EF4-FFF2-40B4-BE49-F238E27FC236}">
                  <a16:creationId xmlns:a16="http://schemas.microsoft.com/office/drawing/2014/main" id="{19B52A6D-57E9-40F5-A5ED-C664222469D8}"/>
                </a:ext>
              </a:extLst>
            </xdr:cNvPr>
            <xdr:cNvSpPr>
              <a:spLocks noChangeArrowheads="1"/>
            </xdr:cNvSpPr>
          </xdr:nvSpPr>
          <xdr:spPr bwMode="auto">
            <a:xfrm>
              <a:off x="242" y="31"/>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56</xdr:col>
      <xdr:colOff>0</xdr:colOff>
      <xdr:row>40</xdr:row>
      <xdr:rowOff>0</xdr:rowOff>
    </xdr:from>
    <xdr:to>
      <xdr:col>56</xdr:col>
      <xdr:colOff>0</xdr:colOff>
      <xdr:row>42</xdr:row>
      <xdr:rowOff>0</xdr:rowOff>
    </xdr:to>
    <xdr:sp macro="" textlink="">
      <xdr:nvSpPr>
        <xdr:cNvPr id="190153" name="Line 80">
          <a:extLst>
            <a:ext uri="{FF2B5EF4-FFF2-40B4-BE49-F238E27FC236}">
              <a16:creationId xmlns:a16="http://schemas.microsoft.com/office/drawing/2014/main" id="{D65757AE-B5BF-45F1-9D99-FCFF07870821}"/>
            </a:ext>
          </a:extLst>
        </xdr:cNvPr>
        <xdr:cNvSpPr>
          <a:spLocks noChangeShapeType="1"/>
        </xdr:cNvSpPr>
      </xdr:nvSpPr>
      <xdr:spPr bwMode="auto">
        <a:xfrm>
          <a:off x="6400800" y="4953000"/>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47</xdr:row>
      <xdr:rowOff>95250</xdr:rowOff>
    </xdr:from>
    <xdr:to>
      <xdr:col>29</xdr:col>
      <xdr:colOff>0</xdr:colOff>
      <xdr:row>52</xdr:row>
      <xdr:rowOff>0</xdr:rowOff>
    </xdr:to>
    <xdr:sp macro="" textlink="">
      <xdr:nvSpPr>
        <xdr:cNvPr id="190154" name="Line 81">
          <a:extLst>
            <a:ext uri="{FF2B5EF4-FFF2-40B4-BE49-F238E27FC236}">
              <a16:creationId xmlns:a16="http://schemas.microsoft.com/office/drawing/2014/main" id="{168C7C8C-9BF6-4D6E-8E73-BB4A3FEBBA8A}"/>
            </a:ext>
          </a:extLst>
        </xdr:cNvPr>
        <xdr:cNvSpPr>
          <a:spLocks noChangeShapeType="1"/>
        </xdr:cNvSpPr>
      </xdr:nvSpPr>
      <xdr:spPr bwMode="auto">
        <a:xfrm>
          <a:off x="3314700" y="591502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47</xdr:row>
      <xdr:rowOff>95250</xdr:rowOff>
    </xdr:from>
    <xdr:to>
      <xdr:col>31</xdr:col>
      <xdr:colOff>0</xdr:colOff>
      <xdr:row>52</xdr:row>
      <xdr:rowOff>19050</xdr:rowOff>
    </xdr:to>
    <xdr:sp macro="" textlink="">
      <xdr:nvSpPr>
        <xdr:cNvPr id="190155" name="Line 82">
          <a:extLst>
            <a:ext uri="{FF2B5EF4-FFF2-40B4-BE49-F238E27FC236}">
              <a16:creationId xmlns:a16="http://schemas.microsoft.com/office/drawing/2014/main" id="{ABF82553-ECCE-4E9B-8524-C36CC4C1A5B4}"/>
            </a:ext>
          </a:extLst>
        </xdr:cNvPr>
        <xdr:cNvSpPr>
          <a:spLocks noChangeShapeType="1"/>
        </xdr:cNvSpPr>
      </xdr:nvSpPr>
      <xdr:spPr bwMode="auto">
        <a:xfrm>
          <a:off x="3543300" y="5915025"/>
          <a:ext cx="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48</xdr:row>
      <xdr:rowOff>0</xdr:rowOff>
    </xdr:from>
    <xdr:to>
      <xdr:col>31</xdr:col>
      <xdr:colOff>0</xdr:colOff>
      <xdr:row>48</xdr:row>
      <xdr:rowOff>0</xdr:rowOff>
    </xdr:to>
    <xdr:sp macro="" textlink="">
      <xdr:nvSpPr>
        <xdr:cNvPr id="190156" name="Line 83">
          <a:extLst>
            <a:ext uri="{FF2B5EF4-FFF2-40B4-BE49-F238E27FC236}">
              <a16:creationId xmlns:a16="http://schemas.microsoft.com/office/drawing/2014/main" id="{ADB62E43-9A99-4F3B-BFD0-7BC75ACA92D5}"/>
            </a:ext>
          </a:extLst>
        </xdr:cNvPr>
        <xdr:cNvSpPr>
          <a:spLocks noChangeShapeType="1"/>
        </xdr:cNvSpPr>
      </xdr:nvSpPr>
      <xdr:spPr bwMode="auto">
        <a:xfrm>
          <a:off x="3314700" y="5943600"/>
          <a:ext cx="2286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65</xdr:col>
      <xdr:colOff>0</xdr:colOff>
      <xdr:row>8</xdr:row>
      <xdr:rowOff>9525</xdr:rowOff>
    </xdr:from>
    <xdr:to>
      <xdr:col>77</xdr:col>
      <xdr:colOff>9525</xdr:colOff>
      <xdr:row>8</xdr:row>
      <xdr:rowOff>9525</xdr:rowOff>
    </xdr:to>
    <xdr:sp macro="" textlink="">
      <xdr:nvSpPr>
        <xdr:cNvPr id="190157" name="Line 196">
          <a:extLst>
            <a:ext uri="{FF2B5EF4-FFF2-40B4-BE49-F238E27FC236}">
              <a16:creationId xmlns:a16="http://schemas.microsoft.com/office/drawing/2014/main" id="{CCFCD43C-5553-482F-B207-EB477048A600}"/>
            </a:ext>
          </a:extLst>
        </xdr:cNvPr>
        <xdr:cNvSpPr>
          <a:spLocks noChangeShapeType="1"/>
        </xdr:cNvSpPr>
      </xdr:nvSpPr>
      <xdr:spPr bwMode="auto">
        <a:xfrm flipV="1">
          <a:off x="7429500" y="1000125"/>
          <a:ext cx="13811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7</xdr:row>
      <xdr:rowOff>123825</xdr:rowOff>
    </xdr:from>
    <xdr:to>
      <xdr:col>65</xdr:col>
      <xdr:colOff>0</xdr:colOff>
      <xdr:row>38</xdr:row>
      <xdr:rowOff>9525</xdr:rowOff>
    </xdr:to>
    <xdr:sp macro="" textlink="">
      <xdr:nvSpPr>
        <xdr:cNvPr id="190158" name="Line 224">
          <a:extLst>
            <a:ext uri="{FF2B5EF4-FFF2-40B4-BE49-F238E27FC236}">
              <a16:creationId xmlns:a16="http://schemas.microsoft.com/office/drawing/2014/main" id="{16A9CB96-4F1A-4E19-A500-C67797871A81}"/>
            </a:ext>
          </a:extLst>
        </xdr:cNvPr>
        <xdr:cNvSpPr>
          <a:spLocks noChangeShapeType="1"/>
        </xdr:cNvSpPr>
      </xdr:nvSpPr>
      <xdr:spPr bwMode="auto">
        <a:xfrm flipV="1">
          <a:off x="7429500" y="990600"/>
          <a:ext cx="0" cy="37242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104775</xdr:colOff>
      <xdr:row>11</xdr:row>
      <xdr:rowOff>38100</xdr:rowOff>
    </xdr:from>
    <xdr:to>
      <xdr:col>80</xdr:col>
      <xdr:colOff>723</xdr:colOff>
      <xdr:row>13</xdr:row>
      <xdr:rowOff>36215</xdr:rowOff>
    </xdr:to>
    <xdr:sp macro="" textlink="">
      <xdr:nvSpPr>
        <xdr:cNvPr id="24" name="Oval 236">
          <a:extLst>
            <a:ext uri="{FF2B5EF4-FFF2-40B4-BE49-F238E27FC236}">
              <a16:creationId xmlns:a16="http://schemas.microsoft.com/office/drawing/2014/main" id="{6FC0EDB3-7394-454C-83C6-03A06D8DEA57}"/>
            </a:ext>
          </a:extLst>
        </xdr:cNvPr>
        <xdr:cNvSpPr>
          <a:spLocks noChangeArrowheads="1"/>
        </xdr:cNvSpPr>
      </xdr:nvSpPr>
      <xdr:spPr bwMode="auto">
        <a:xfrm>
          <a:off x="8905875" y="1819275"/>
          <a:ext cx="228600"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a:t>
          </a:r>
        </a:p>
      </xdr:txBody>
    </xdr:sp>
    <xdr:clientData/>
  </xdr:twoCellAnchor>
  <xdr:twoCellAnchor>
    <xdr:from>
      <xdr:col>75</xdr:col>
      <xdr:colOff>66675</xdr:colOff>
      <xdr:row>8</xdr:row>
      <xdr:rowOff>38100</xdr:rowOff>
    </xdr:from>
    <xdr:to>
      <xdr:col>78</xdr:col>
      <xdr:colOff>28575</xdr:colOff>
      <xdr:row>11</xdr:row>
      <xdr:rowOff>66675</xdr:rowOff>
    </xdr:to>
    <xdr:sp macro="" textlink="">
      <xdr:nvSpPr>
        <xdr:cNvPr id="190160" name="Line 237">
          <a:extLst>
            <a:ext uri="{FF2B5EF4-FFF2-40B4-BE49-F238E27FC236}">
              <a16:creationId xmlns:a16="http://schemas.microsoft.com/office/drawing/2014/main" id="{AB4277EC-9ABB-430A-8FCA-1817FE1DA465}"/>
            </a:ext>
          </a:extLst>
        </xdr:cNvPr>
        <xdr:cNvSpPr>
          <a:spLocks noChangeShapeType="1"/>
        </xdr:cNvSpPr>
      </xdr:nvSpPr>
      <xdr:spPr bwMode="auto">
        <a:xfrm flipH="1" flipV="1">
          <a:off x="8639175" y="1028700"/>
          <a:ext cx="3048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9525</xdr:colOff>
      <xdr:row>38</xdr:row>
      <xdr:rowOff>9525</xdr:rowOff>
    </xdr:from>
    <xdr:to>
      <xdr:col>65</xdr:col>
      <xdr:colOff>0</xdr:colOff>
      <xdr:row>41</xdr:row>
      <xdr:rowOff>0</xdr:rowOff>
    </xdr:to>
    <xdr:sp macro="" textlink="">
      <xdr:nvSpPr>
        <xdr:cNvPr id="190161" name="Arc 248">
          <a:extLst>
            <a:ext uri="{FF2B5EF4-FFF2-40B4-BE49-F238E27FC236}">
              <a16:creationId xmlns:a16="http://schemas.microsoft.com/office/drawing/2014/main" id="{1188118C-55D0-418D-A546-547975767E5A}"/>
            </a:ext>
          </a:extLst>
        </xdr:cNvPr>
        <xdr:cNvSpPr>
          <a:spLocks/>
        </xdr:cNvSpPr>
      </xdr:nvSpPr>
      <xdr:spPr bwMode="auto">
        <a:xfrm flipV="1">
          <a:off x="7096125" y="4714875"/>
          <a:ext cx="333375" cy="3619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0</xdr:colOff>
      <xdr:row>40</xdr:row>
      <xdr:rowOff>114300</xdr:rowOff>
    </xdr:from>
    <xdr:to>
      <xdr:col>62</xdr:col>
      <xdr:colOff>9525</xdr:colOff>
      <xdr:row>41</xdr:row>
      <xdr:rowOff>0</xdr:rowOff>
    </xdr:to>
    <xdr:sp macro="" textlink="">
      <xdr:nvSpPr>
        <xdr:cNvPr id="190162" name="Line 249">
          <a:extLst>
            <a:ext uri="{FF2B5EF4-FFF2-40B4-BE49-F238E27FC236}">
              <a16:creationId xmlns:a16="http://schemas.microsoft.com/office/drawing/2014/main" id="{95F402EA-ED14-4011-ACD2-8A5B0E256369}"/>
            </a:ext>
          </a:extLst>
        </xdr:cNvPr>
        <xdr:cNvSpPr>
          <a:spLocks noChangeShapeType="1"/>
        </xdr:cNvSpPr>
      </xdr:nvSpPr>
      <xdr:spPr bwMode="auto">
        <a:xfrm flipH="1" flipV="1">
          <a:off x="5943600" y="5067300"/>
          <a:ext cx="1152525"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xdr:row>
      <xdr:rowOff>104775</xdr:rowOff>
    </xdr:from>
    <xdr:to>
      <xdr:col>73</xdr:col>
      <xdr:colOff>57150</xdr:colOff>
      <xdr:row>6</xdr:row>
      <xdr:rowOff>0</xdr:rowOff>
    </xdr:to>
    <xdr:grpSp>
      <xdr:nvGrpSpPr>
        <xdr:cNvPr id="190163" name="Group 392">
          <a:extLst>
            <a:ext uri="{FF2B5EF4-FFF2-40B4-BE49-F238E27FC236}">
              <a16:creationId xmlns:a16="http://schemas.microsoft.com/office/drawing/2014/main" id="{892C1537-1E2C-4CD0-8739-4FDC3F96C423}"/>
            </a:ext>
          </a:extLst>
        </xdr:cNvPr>
        <xdr:cNvGrpSpPr>
          <a:grpSpLocks/>
        </xdr:cNvGrpSpPr>
      </xdr:nvGrpSpPr>
      <xdr:grpSpPr bwMode="auto">
        <a:xfrm>
          <a:off x="6841435" y="229014"/>
          <a:ext cx="1680541" cy="516421"/>
          <a:chOff x="121" y="32"/>
          <a:chExt cx="220" cy="68"/>
        </a:xfrm>
      </xdr:grpSpPr>
      <xdr:sp macro="" textlink="">
        <xdr:nvSpPr>
          <xdr:cNvPr id="190240" name="Line 393">
            <a:extLst>
              <a:ext uri="{FF2B5EF4-FFF2-40B4-BE49-F238E27FC236}">
                <a16:creationId xmlns:a16="http://schemas.microsoft.com/office/drawing/2014/main" id="{EFABBC36-97F5-492C-9F31-B6F6AA886AED}"/>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0241" name="Rectangle 394" descr="40%">
            <a:extLst>
              <a:ext uri="{FF2B5EF4-FFF2-40B4-BE49-F238E27FC236}">
                <a16:creationId xmlns:a16="http://schemas.microsoft.com/office/drawing/2014/main" id="{CB7A7C61-9EA3-48BB-BA0E-2947FFE0501A}"/>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90242" name="Rectangle 395" descr="40%">
            <a:extLst>
              <a:ext uri="{FF2B5EF4-FFF2-40B4-BE49-F238E27FC236}">
                <a16:creationId xmlns:a16="http://schemas.microsoft.com/office/drawing/2014/main" id="{0FC5B689-E5D9-42F1-959C-48DC6281F3E6}"/>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90243" name="Line 396">
            <a:extLst>
              <a:ext uri="{FF2B5EF4-FFF2-40B4-BE49-F238E27FC236}">
                <a16:creationId xmlns:a16="http://schemas.microsoft.com/office/drawing/2014/main" id="{64269C3E-F441-4160-A974-01F7FB3EAC93}"/>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190244" name="Group 397">
            <a:extLst>
              <a:ext uri="{FF2B5EF4-FFF2-40B4-BE49-F238E27FC236}">
                <a16:creationId xmlns:a16="http://schemas.microsoft.com/office/drawing/2014/main" id="{E1B7AA1D-600A-4E5E-B842-81D9B29271C2}"/>
              </a:ext>
            </a:extLst>
          </xdr:cNvPr>
          <xdr:cNvGrpSpPr>
            <a:grpSpLocks/>
          </xdr:cNvGrpSpPr>
        </xdr:nvGrpSpPr>
        <xdr:grpSpPr bwMode="auto">
          <a:xfrm>
            <a:off x="266" y="32"/>
            <a:ext cx="75" cy="36"/>
            <a:chOff x="193" y="31"/>
            <a:chExt cx="80" cy="33"/>
          </a:xfrm>
        </xdr:grpSpPr>
        <xdr:sp macro="" textlink="">
          <xdr:nvSpPr>
            <xdr:cNvPr id="190245" name="Line 398">
              <a:extLst>
                <a:ext uri="{FF2B5EF4-FFF2-40B4-BE49-F238E27FC236}">
                  <a16:creationId xmlns:a16="http://schemas.microsoft.com/office/drawing/2014/main" id="{2A349C97-DA36-423F-92DF-9C4FCF8802BB}"/>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Oval 399">
              <a:extLst>
                <a:ext uri="{FF2B5EF4-FFF2-40B4-BE49-F238E27FC236}">
                  <a16:creationId xmlns:a16="http://schemas.microsoft.com/office/drawing/2014/main" id="{ADBF0475-255E-4469-85CD-DA7BC6A381EA}"/>
                </a:ext>
              </a:extLst>
            </xdr:cNvPr>
            <xdr:cNvSpPr>
              <a:spLocks noChangeArrowheads="1"/>
            </xdr:cNvSpPr>
          </xdr:nvSpPr>
          <xdr:spPr bwMode="auto">
            <a:xfrm>
              <a:off x="242" y="31"/>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5</xdr:col>
      <xdr:colOff>0</xdr:colOff>
      <xdr:row>0</xdr:row>
      <xdr:rowOff>38100</xdr:rowOff>
    </xdr:from>
    <xdr:to>
      <xdr:col>15</xdr:col>
      <xdr:colOff>38100</xdr:colOff>
      <xdr:row>5</xdr:row>
      <xdr:rowOff>57150</xdr:rowOff>
    </xdr:to>
    <xdr:grpSp>
      <xdr:nvGrpSpPr>
        <xdr:cNvPr id="190164" name="Group 504">
          <a:extLst>
            <a:ext uri="{FF2B5EF4-FFF2-40B4-BE49-F238E27FC236}">
              <a16:creationId xmlns:a16="http://schemas.microsoft.com/office/drawing/2014/main" id="{EA2C30A2-C65F-4158-BE3D-4BAAA37CA22D}"/>
            </a:ext>
          </a:extLst>
        </xdr:cNvPr>
        <xdr:cNvGrpSpPr>
          <a:grpSpLocks/>
        </xdr:cNvGrpSpPr>
      </xdr:nvGrpSpPr>
      <xdr:grpSpPr bwMode="auto">
        <a:xfrm>
          <a:off x="579783" y="38100"/>
          <a:ext cx="1197665" cy="640246"/>
          <a:chOff x="510" y="177"/>
          <a:chExt cx="155" cy="88"/>
        </a:xfrm>
      </xdr:grpSpPr>
      <xdr:sp macro="" textlink="">
        <xdr:nvSpPr>
          <xdr:cNvPr id="190235" name="Line 458">
            <a:extLst>
              <a:ext uri="{FF2B5EF4-FFF2-40B4-BE49-F238E27FC236}">
                <a16:creationId xmlns:a16="http://schemas.microsoft.com/office/drawing/2014/main" id="{21A29B02-9350-47C3-BBFB-55FA347C1837}"/>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Oval 459">
            <a:extLst>
              <a:ext uri="{FF2B5EF4-FFF2-40B4-BE49-F238E27FC236}">
                <a16:creationId xmlns:a16="http://schemas.microsoft.com/office/drawing/2014/main" id="{8092E13E-775E-431D-ABDD-B2072C2B90FC}"/>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190237" name="Line 461">
            <a:extLst>
              <a:ext uri="{FF2B5EF4-FFF2-40B4-BE49-F238E27FC236}">
                <a16:creationId xmlns:a16="http://schemas.microsoft.com/office/drawing/2014/main" id="{133A0417-C04F-43B0-8EBE-BF09589B25C6}"/>
              </a:ext>
            </a:extLst>
          </xdr:cNvPr>
          <xdr:cNvSpPr>
            <a:spLocks noChangeShapeType="1"/>
          </xdr:cNvSpPr>
        </xdr:nvSpPr>
        <xdr:spPr bwMode="auto">
          <a:xfrm>
            <a:off x="624"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38" name="Line 462">
            <a:extLst>
              <a:ext uri="{FF2B5EF4-FFF2-40B4-BE49-F238E27FC236}">
                <a16:creationId xmlns:a16="http://schemas.microsoft.com/office/drawing/2014/main" id="{E7461944-831C-48B1-A587-7B3722C1D280}"/>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39" name="Line 463">
            <a:extLst>
              <a:ext uri="{FF2B5EF4-FFF2-40B4-BE49-F238E27FC236}">
                <a16:creationId xmlns:a16="http://schemas.microsoft.com/office/drawing/2014/main" id="{479EF032-9F3A-402E-A856-B6E6E8364521}"/>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104775</xdr:colOff>
      <xdr:row>34</xdr:row>
      <xdr:rowOff>9525</xdr:rowOff>
    </xdr:from>
    <xdr:to>
      <xdr:col>62</xdr:col>
      <xdr:colOff>9525</xdr:colOff>
      <xdr:row>46</xdr:row>
      <xdr:rowOff>9525</xdr:rowOff>
    </xdr:to>
    <xdr:grpSp>
      <xdr:nvGrpSpPr>
        <xdr:cNvPr id="190165" name="Group 469">
          <a:extLst>
            <a:ext uri="{FF2B5EF4-FFF2-40B4-BE49-F238E27FC236}">
              <a16:creationId xmlns:a16="http://schemas.microsoft.com/office/drawing/2014/main" id="{9C1E79AA-3E07-4B63-860E-C897798F8B1F}"/>
            </a:ext>
          </a:extLst>
        </xdr:cNvPr>
        <xdr:cNvGrpSpPr>
          <a:grpSpLocks/>
        </xdr:cNvGrpSpPr>
      </xdr:nvGrpSpPr>
      <xdr:grpSpPr bwMode="auto">
        <a:xfrm>
          <a:off x="1960079" y="4233655"/>
          <a:ext cx="5238750" cy="1490870"/>
          <a:chOff x="254" y="579"/>
          <a:chExt cx="677" cy="204"/>
        </a:xfrm>
      </xdr:grpSpPr>
      <xdr:sp macro="" textlink="">
        <xdr:nvSpPr>
          <xdr:cNvPr id="190216" name="Line 12">
            <a:extLst>
              <a:ext uri="{FF2B5EF4-FFF2-40B4-BE49-F238E27FC236}">
                <a16:creationId xmlns:a16="http://schemas.microsoft.com/office/drawing/2014/main" id="{CBB3CB94-599E-4547-B2DF-CEEE1CE384E4}"/>
              </a:ext>
            </a:extLst>
          </xdr:cNvPr>
          <xdr:cNvSpPr>
            <a:spLocks noChangeShapeType="1"/>
          </xdr:cNvSpPr>
        </xdr:nvSpPr>
        <xdr:spPr bwMode="auto">
          <a:xfrm flipV="1">
            <a:off x="345" y="782"/>
            <a:ext cx="494" cy="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0217" name="Line 13">
            <a:extLst>
              <a:ext uri="{FF2B5EF4-FFF2-40B4-BE49-F238E27FC236}">
                <a16:creationId xmlns:a16="http://schemas.microsoft.com/office/drawing/2014/main" id="{1E6929DF-7BBC-4C2E-A5A7-CB26312BDBF5}"/>
              </a:ext>
            </a:extLst>
          </xdr:cNvPr>
          <xdr:cNvSpPr>
            <a:spLocks noChangeShapeType="1"/>
          </xdr:cNvSpPr>
        </xdr:nvSpPr>
        <xdr:spPr bwMode="auto">
          <a:xfrm>
            <a:off x="254" y="782"/>
            <a:ext cx="9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0218" name="Line 14">
            <a:extLst>
              <a:ext uri="{FF2B5EF4-FFF2-40B4-BE49-F238E27FC236}">
                <a16:creationId xmlns:a16="http://schemas.microsoft.com/office/drawing/2014/main" id="{968FE8D7-D119-4AAD-90D2-CA0012C3F5D7}"/>
              </a:ext>
            </a:extLst>
          </xdr:cNvPr>
          <xdr:cNvSpPr>
            <a:spLocks noChangeShapeType="1"/>
          </xdr:cNvSpPr>
        </xdr:nvSpPr>
        <xdr:spPr bwMode="auto">
          <a:xfrm>
            <a:off x="300" y="629"/>
            <a:ext cx="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0219" name="Line 16">
            <a:extLst>
              <a:ext uri="{FF2B5EF4-FFF2-40B4-BE49-F238E27FC236}">
                <a16:creationId xmlns:a16="http://schemas.microsoft.com/office/drawing/2014/main" id="{FBB78D6D-EBB8-4DD0-A249-2FF095A84AD6}"/>
              </a:ext>
            </a:extLst>
          </xdr:cNvPr>
          <xdr:cNvSpPr>
            <a:spLocks noChangeShapeType="1"/>
          </xdr:cNvSpPr>
        </xdr:nvSpPr>
        <xdr:spPr bwMode="auto">
          <a:xfrm>
            <a:off x="839" y="782"/>
            <a:ext cx="9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0220" name="Line 35">
            <a:extLst>
              <a:ext uri="{FF2B5EF4-FFF2-40B4-BE49-F238E27FC236}">
                <a16:creationId xmlns:a16="http://schemas.microsoft.com/office/drawing/2014/main" id="{E06F9B0C-A416-4068-B880-80F4CF54D66B}"/>
              </a:ext>
            </a:extLst>
          </xdr:cNvPr>
          <xdr:cNvSpPr>
            <a:spLocks noChangeShapeType="1"/>
          </xdr:cNvSpPr>
        </xdr:nvSpPr>
        <xdr:spPr bwMode="auto">
          <a:xfrm>
            <a:off x="254" y="680"/>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21" name="Line 36">
            <a:extLst>
              <a:ext uri="{FF2B5EF4-FFF2-40B4-BE49-F238E27FC236}">
                <a16:creationId xmlns:a16="http://schemas.microsoft.com/office/drawing/2014/main" id="{659F451D-7B8B-4B4F-91E8-0A0DCAA41CC8}"/>
              </a:ext>
            </a:extLst>
          </xdr:cNvPr>
          <xdr:cNvSpPr>
            <a:spLocks noChangeShapeType="1"/>
          </xdr:cNvSpPr>
        </xdr:nvSpPr>
        <xdr:spPr bwMode="auto">
          <a:xfrm>
            <a:off x="841" y="714"/>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22" name="Line 37">
            <a:extLst>
              <a:ext uri="{FF2B5EF4-FFF2-40B4-BE49-F238E27FC236}">
                <a16:creationId xmlns:a16="http://schemas.microsoft.com/office/drawing/2014/main" id="{905A7752-9D1A-4474-984C-0CA53CA5E07D}"/>
              </a:ext>
            </a:extLst>
          </xdr:cNvPr>
          <xdr:cNvSpPr>
            <a:spLocks noChangeShapeType="1"/>
          </xdr:cNvSpPr>
        </xdr:nvSpPr>
        <xdr:spPr bwMode="auto">
          <a:xfrm>
            <a:off x="254" y="714"/>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23" name="Line 38">
            <a:extLst>
              <a:ext uri="{FF2B5EF4-FFF2-40B4-BE49-F238E27FC236}">
                <a16:creationId xmlns:a16="http://schemas.microsoft.com/office/drawing/2014/main" id="{4D8564EB-AFAC-47F7-9F7B-4CF1453CFD7C}"/>
              </a:ext>
            </a:extLst>
          </xdr:cNvPr>
          <xdr:cNvSpPr>
            <a:spLocks noChangeShapeType="1"/>
          </xdr:cNvSpPr>
        </xdr:nvSpPr>
        <xdr:spPr bwMode="auto">
          <a:xfrm>
            <a:off x="840" y="681"/>
            <a:ext cx="9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24" name="Line 43">
            <a:extLst>
              <a:ext uri="{FF2B5EF4-FFF2-40B4-BE49-F238E27FC236}">
                <a16:creationId xmlns:a16="http://schemas.microsoft.com/office/drawing/2014/main" id="{870F1FAA-C953-419C-B276-342BED3711AC}"/>
              </a:ext>
            </a:extLst>
          </xdr:cNvPr>
          <xdr:cNvSpPr>
            <a:spLocks noChangeShapeType="1"/>
          </xdr:cNvSpPr>
        </xdr:nvSpPr>
        <xdr:spPr bwMode="auto">
          <a:xfrm>
            <a:off x="345" y="681"/>
            <a:ext cx="495"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90225" name="Line 44">
            <a:extLst>
              <a:ext uri="{FF2B5EF4-FFF2-40B4-BE49-F238E27FC236}">
                <a16:creationId xmlns:a16="http://schemas.microsoft.com/office/drawing/2014/main" id="{0FB52E93-F40F-4996-8116-30D1388249BE}"/>
              </a:ext>
            </a:extLst>
          </xdr:cNvPr>
          <xdr:cNvSpPr>
            <a:spLocks noChangeShapeType="1"/>
          </xdr:cNvSpPr>
        </xdr:nvSpPr>
        <xdr:spPr bwMode="auto">
          <a:xfrm>
            <a:off x="344" y="714"/>
            <a:ext cx="495"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90226" name="Line 73">
            <a:extLst>
              <a:ext uri="{FF2B5EF4-FFF2-40B4-BE49-F238E27FC236}">
                <a16:creationId xmlns:a16="http://schemas.microsoft.com/office/drawing/2014/main" id="{FB4C0133-B256-4244-8A72-8E272938D5B7}"/>
              </a:ext>
            </a:extLst>
          </xdr:cNvPr>
          <xdr:cNvSpPr>
            <a:spLocks noChangeShapeType="1"/>
          </xdr:cNvSpPr>
        </xdr:nvSpPr>
        <xdr:spPr bwMode="auto">
          <a:xfrm>
            <a:off x="255" y="680"/>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Oval 74">
            <a:extLst>
              <a:ext uri="{FF2B5EF4-FFF2-40B4-BE49-F238E27FC236}">
                <a16:creationId xmlns:a16="http://schemas.microsoft.com/office/drawing/2014/main" id="{15BA19B7-A11D-4F75-85AD-76EC876B89D2}"/>
              </a:ext>
            </a:extLst>
          </xdr:cNvPr>
          <xdr:cNvSpPr>
            <a:spLocks noChangeArrowheads="1"/>
          </xdr:cNvSpPr>
        </xdr:nvSpPr>
        <xdr:spPr bwMode="auto">
          <a:xfrm>
            <a:off x="531" y="57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K</a:t>
            </a:r>
          </a:p>
        </xdr:txBody>
      </xdr:sp>
      <xdr:sp macro="" textlink="">
        <xdr:nvSpPr>
          <xdr:cNvPr id="190228" name="Line 79">
            <a:extLst>
              <a:ext uri="{FF2B5EF4-FFF2-40B4-BE49-F238E27FC236}">
                <a16:creationId xmlns:a16="http://schemas.microsoft.com/office/drawing/2014/main" id="{BD08BC10-92C9-4FFF-972E-BB2F4BB6F97E}"/>
              </a:ext>
            </a:extLst>
          </xdr:cNvPr>
          <xdr:cNvSpPr>
            <a:spLocks noChangeShapeType="1"/>
          </xdr:cNvSpPr>
        </xdr:nvSpPr>
        <xdr:spPr bwMode="auto">
          <a:xfrm>
            <a:off x="345" y="67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29" name="Line 245">
            <a:extLst>
              <a:ext uri="{FF2B5EF4-FFF2-40B4-BE49-F238E27FC236}">
                <a16:creationId xmlns:a16="http://schemas.microsoft.com/office/drawing/2014/main" id="{34EA764D-A7D7-4E95-9775-3DD04F483385}"/>
              </a:ext>
            </a:extLst>
          </xdr:cNvPr>
          <xdr:cNvSpPr>
            <a:spLocks noChangeShapeType="1"/>
          </xdr:cNvSpPr>
        </xdr:nvSpPr>
        <xdr:spPr bwMode="auto">
          <a:xfrm>
            <a:off x="931" y="680"/>
            <a:ext cx="0"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30" name="Rectangle 259" descr="20%">
            <a:extLst>
              <a:ext uri="{FF2B5EF4-FFF2-40B4-BE49-F238E27FC236}">
                <a16:creationId xmlns:a16="http://schemas.microsoft.com/office/drawing/2014/main" id="{A629701D-0A23-4CE1-A15A-637468F874EF}"/>
              </a:ext>
            </a:extLst>
          </xdr:cNvPr>
          <xdr:cNvSpPr>
            <a:spLocks noChangeArrowheads="1"/>
          </xdr:cNvSpPr>
        </xdr:nvSpPr>
        <xdr:spPr bwMode="auto">
          <a:xfrm>
            <a:off x="301" y="646"/>
            <a:ext cx="585" cy="34"/>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sp macro="" textlink="">
        <xdr:nvSpPr>
          <xdr:cNvPr id="190231" name="Rectangle 260" descr="20%">
            <a:extLst>
              <a:ext uri="{FF2B5EF4-FFF2-40B4-BE49-F238E27FC236}">
                <a16:creationId xmlns:a16="http://schemas.microsoft.com/office/drawing/2014/main" id="{FD3A3D81-7CDA-4D18-AE2E-089C6FB329D7}"/>
              </a:ext>
            </a:extLst>
          </xdr:cNvPr>
          <xdr:cNvSpPr>
            <a:spLocks noChangeArrowheads="1"/>
          </xdr:cNvSpPr>
        </xdr:nvSpPr>
        <xdr:spPr bwMode="auto">
          <a:xfrm>
            <a:off x="301" y="718"/>
            <a:ext cx="585" cy="34"/>
          </a:xfrm>
          <a:prstGeom prst="rect">
            <a:avLst/>
          </a:prstGeom>
          <a:pattFill prst="pct20">
            <a:fgClr>
              <a:srgbClr val="000000"/>
            </a:fgClr>
            <a:bgClr>
              <a:srgbClr val="FFFFFF"/>
            </a:bgClr>
          </a:pattFill>
          <a:ln>
            <a:noFill/>
          </a:ln>
          <a:extLst>
            <a:ext uri="{91240B29-F687-4F45-9708-019B960494DF}">
              <a14:hiddenLine xmlns:a14="http://schemas.microsoft.com/office/drawing/2010/main" w="3175">
                <a:solidFill>
                  <a:srgbClr val="000000"/>
                </a:solidFill>
                <a:miter lim="800000"/>
                <a:headEnd/>
                <a:tailEnd/>
              </a14:hiddenLine>
            </a:ext>
          </a:extLst>
        </xdr:spPr>
      </xdr:sp>
      <xdr:sp macro="" textlink="">
        <xdr:nvSpPr>
          <xdr:cNvPr id="190232" name="Line 45">
            <a:extLst>
              <a:ext uri="{FF2B5EF4-FFF2-40B4-BE49-F238E27FC236}">
                <a16:creationId xmlns:a16="http://schemas.microsoft.com/office/drawing/2014/main" id="{0D5EACF9-FEE7-454C-A769-B00061A3250E}"/>
              </a:ext>
            </a:extLst>
          </xdr:cNvPr>
          <xdr:cNvSpPr>
            <a:spLocks noChangeShapeType="1"/>
          </xdr:cNvSpPr>
        </xdr:nvSpPr>
        <xdr:spPr bwMode="auto">
          <a:xfrm flipH="1">
            <a:off x="644" y="632"/>
            <a:ext cx="1" cy="1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33" name="Line 75">
            <a:extLst>
              <a:ext uri="{FF2B5EF4-FFF2-40B4-BE49-F238E27FC236}">
                <a16:creationId xmlns:a16="http://schemas.microsoft.com/office/drawing/2014/main" id="{F65A3941-3CA2-44DB-A88C-A378133010A1}"/>
              </a:ext>
            </a:extLst>
          </xdr:cNvPr>
          <xdr:cNvSpPr>
            <a:spLocks noChangeShapeType="1"/>
          </xdr:cNvSpPr>
        </xdr:nvSpPr>
        <xdr:spPr bwMode="auto">
          <a:xfrm flipH="1">
            <a:off x="514" y="608"/>
            <a:ext cx="25" cy="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34" name="Line 468">
            <a:extLst>
              <a:ext uri="{FF2B5EF4-FFF2-40B4-BE49-F238E27FC236}">
                <a16:creationId xmlns:a16="http://schemas.microsoft.com/office/drawing/2014/main" id="{DF95EFAF-2BAF-4287-B222-734083ABE362}"/>
              </a:ext>
            </a:extLst>
          </xdr:cNvPr>
          <xdr:cNvSpPr>
            <a:spLocks noChangeShapeType="1"/>
          </xdr:cNvSpPr>
        </xdr:nvSpPr>
        <xdr:spPr bwMode="auto">
          <a:xfrm>
            <a:off x="840" y="629"/>
            <a:ext cx="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xdr:from>
      <xdr:col>11</xdr:col>
      <xdr:colOff>95250</xdr:colOff>
      <xdr:row>5</xdr:row>
      <xdr:rowOff>19050</xdr:rowOff>
    </xdr:from>
    <xdr:to>
      <xdr:col>21</xdr:col>
      <xdr:colOff>76200</xdr:colOff>
      <xdr:row>38</xdr:row>
      <xdr:rowOff>9525</xdr:rowOff>
    </xdr:to>
    <xdr:grpSp>
      <xdr:nvGrpSpPr>
        <xdr:cNvPr id="190166" name="Group 505">
          <a:extLst>
            <a:ext uri="{FF2B5EF4-FFF2-40B4-BE49-F238E27FC236}">
              <a16:creationId xmlns:a16="http://schemas.microsoft.com/office/drawing/2014/main" id="{B8E2A6A6-A741-4A4C-979A-398A6AED2AB7}"/>
            </a:ext>
          </a:extLst>
        </xdr:cNvPr>
        <xdr:cNvGrpSpPr>
          <a:grpSpLocks/>
        </xdr:cNvGrpSpPr>
      </xdr:nvGrpSpPr>
      <xdr:grpSpPr bwMode="auto">
        <a:xfrm>
          <a:off x="1370772" y="640246"/>
          <a:ext cx="1140515" cy="4090366"/>
          <a:chOff x="447" y="101"/>
          <a:chExt cx="147" cy="545"/>
        </a:xfrm>
      </xdr:grpSpPr>
      <xdr:sp macro="" textlink="">
        <xdr:nvSpPr>
          <xdr:cNvPr id="190207" name="Line 506">
            <a:extLst>
              <a:ext uri="{FF2B5EF4-FFF2-40B4-BE49-F238E27FC236}">
                <a16:creationId xmlns:a16="http://schemas.microsoft.com/office/drawing/2014/main" id="{7394CB03-385B-425F-9EEA-D4A5806FBDD6}"/>
              </a:ext>
            </a:extLst>
          </xdr:cNvPr>
          <xdr:cNvSpPr>
            <a:spLocks noChangeShapeType="1"/>
          </xdr:cNvSpPr>
        </xdr:nvSpPr>
        <xdr:spPr bwMode="auto">
          <a:xfrm flipV="1">
            <a:off x="493" y="240"/>
            <a:ext cx="7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 name="Oval 507">
            <a:extLst>
              <a:ext uri="{FF2B5EF4-FFF2-40B4-BE49-F238E27FC236}">
                <a16:creationId xmlns:a16="http://schemas.microsoft.com/office/drawing/2014/main" id="{5A28CD27-5C19-4EF3-B71C-A0590622A1DB}"/>
              </a:ext>
            </a:extLst>
          </xdr:cNvPr>
          <xdr:cNvSpPr>
            <a:spLocks noChangeArrowheads="1"/>
          </xdr:cNvSpPr>
        </xdr:nvSpPr>
        <xdr:spPr bwMode="auto">
          <a:xfrm>
            <a:off x="564" y="21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a:t>
            </a:r>
          </a:p>
        </xdr:txBody>
      </xdr:sp>
      <xdr:sp macro="" textlink="">
        <xdr:nvSpPr>
          <xdr:cNvPr id="190209" name="Line 508">
            <a:extLst>
              <a:ext uri="{FF2B5EF4-FFF2-40B4-BE49-F238E27FC236}">
                <a16:creationId xmlns:a16="http://schemas.microsoft.com/office/drawing/2014/main" id="{372ED0D9-44D0-432F-9845-91327D61B4A1}"/>
              </a:ext>
            </a:extLst>
          </xdr:cNvPr>
          <xdr:cNvSpPr>
            <a:spLocks noChangeShapeType="1"/>
          </xdr:cNvSpPr>
        </xdr:nvSpPr>
        <xdr:spPr bwMode="auto">
          <a:xfrm>
            <a:off x="463" y="102"/>
            <a:ext cx="2"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10" name="Line 509">
            <a:extLst>
              <a:ext uri="{FF2B5EF4-FFF2-40B4-BE49-F238E27FC236}">
                <a16:creationId xmlns:a16="http://schemas.microsoft.com/office/drawing/2014/main" id="{100F85BB-E067-436C-9909-D521264FEFA3}"/>
              </a:ext>
            </a:extLst>
          </xdr:cNvPr>
          <xdr:cNvSpPr>
            <a:spLocks noChangeShapeType="1"/>
          </xdr:cNvSpPr>
        </xdr:nvSpPr>
        <xdr:spPr bwMode="auto">
          <a:xfrm flipH="1">
            <a:off x="493" y="102"/>
            <a:ext cx="0"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11" name="Line 510">
            <a:extLst>
              <a:ext uri="{FF2B5EF4-FFF2-40B4-BE49-F238E27FC236}">
                <a16:creationId xmlns:a16="http://schemas.microsoft.com/office/drawing/2014/main" id="{EB1F5D30-A2C7-4688-8FDA-30A38DE56528}"/>
              </a:ext>
            </a:extLst>
          </xdr:cNvPr>
          <xdr:cNvSpPr>
            <a:spLocks noChangeShapeType="1"/>
          </xdr:cNvSpPr>
        </xdr:nvSpPr>
        <xdr:spPr bwMode="auto">
          <a:xfrm>
            <a:off x="447" y="288"/>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0212" name="Line 511">
            <a:extLst>
              <a:ext uri="{FF2B5EF4-FFF2-40B4-BE49-F238E27FC236}">
                <a16:creationId xmlns:a16="http://schemas.microsoft.com/office/drawing/2014/main" id="{048611F3-F950-40C3-9898-607A24C6EDA4}"/>
              </a:ext>
            </a:extLst>
          </xdr:cNvPr>
          <xdr:cNvSpPr>
            <a:spLocks noChangeShapeType="1"/>
          </xdr:cNvSpPr>
        </xdr:nvSpPr>
        <xdr:spPr bwMode="auto">
          <a:xfrm flipH="1">
            <a:off x="492" y="289"/>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0213" name="Line 512">
            <a:extLst>
              <a:ext uri="{FF2B5EF4-FFF2-40B4-BE49-F238E27FC236}">
                <a16:creationId xmlns:a16="http://schemas.microsoft.com/office/drawing/2014/main" id="{7D8DCE4E-AA6B-4AEB-A5CB-FC4907337768}"/>
              </a:ext>
            </a:extLst>
          </xdr:cNvPr>
          <xdr:cNvSpPr>
            <a:spLocks noChangeShapeType="1"/>
          </xdr:cNvSpPr>
        </xdr:nvSpPr>
        <xdr:spPr bwMode="auto">
          <a:xfrm>
            <a:off x="463" y="288"/>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190214" name="AutoShape 513">
            <a:extLst>
              <a:ext uri="{FF2B5EF4-FFF2-40B4-BE49-F238E27FC236}">
                <a16:creationId xmlns:a16="http://schemas.microsoft.com/office/drawing/2014/main" id="{563C792A-4189-495E-8E5B-7BF1B553CCC1}"/>
              </a:ext>
            </a:extLst>
          </xdr:cNvPr>
          <xdr:cNvCxnSpPr>
            <a:cxnSpLocks noChangeShapeType="1"/>
          </xdr:cNvCxnSpPr>
        </xdr:nvCxnSpPr>
        <xdr:spPr bwMode="auto">
          <a:xfrm>
            <a:off x="465" y="645"/>
            <a:ext cx="28"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90215" name="AutoShape 514">
            <a:extLst>
              <a:ext uri="{FF2B5EF4-FFF2-40B4-BE49-F238E27FC236}">
                <a16:creationId xmlns:a16="http://schemas.microsoft.com/office/drawing/2014/main" id="{2CF61D4C-C9A1-4987-B77F-434940671321}"/>
              </a:ext>
            </a:extLst>
          </xdr:cNvPr>
          <xdr:cNvCxnSpPr>
            <a:cxnSpLocks noChangeShapeType="1"/>
            <a:stCxn id="190209" idx="0"/>
            <a:endCxn id="190210" idx="0"/>
          </xdr:cNvCxnSpPr>
        </xdr:nvCxnSpPr>
        <xdr:spPr bwMode="auto">
          <a:xfrm>
            <a:off x="463" y="101"/>
            <a:ext cx="3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62</xdr:col>
      <xdr:colOff>95250</xdr:colOff>
      <xdr:row>6</xdr:row>
      <xdr:rowOff>0</xdr:rowOff>
    </xdr:from>
    <xdr:to>
      <xdr:col>72</xdr:col>
      <xdr:colOff>85725</xdr:colOff>
      <xdr:row>38</xdr:row>
      <xdr:rowOff>0</xdr:rowOff>
    </xdr:to>
    <xdr:grpSp>
      <xdr:nvGrpSpPr>
        <xdr:cNvPr id="190167" name="Group 515">
          <a:extLst>
            <a:ext uri="{FF2B5EF4-FFF2-40B4-BE49-F238E27FC236}">
              <a16:creationId xmlns:a16="http://schemas.microsoft.com/office/drawing/2014/main" id="{845304CF-50BB-47B3-A8FD-D73AD3AE4FD3}"/>
            </a:ext>
          </a:extLst>
        </xdr:cNvPr>
        <xdr:cNvGrpSpPr>
          <a:grpSpLocks/>
        </xdr:cNvGrpSpPr>
      </xdr:nvGrpSpPr>
      <xdr:grpSpPr bwMode="auto">
        <a:xfrm>
          <a:off x="7284554" y="745435"/>
          <a:ext cx="1150041" cy="3975652"/>
          <a:chOff x="447" y="101"/>
          <a:chExt cx="147" cy="545"/>
        </a:xfrm>
      </xdr:grpSpPr>
      <xdr:sp macro="" textlink="">
        <xdr:nvSpPr>
          <xdr:cNvPr id="190198" name="Line 516">
            <a:extLst>
              <a:ext uri="{FF2B5EF4-FFF2-40B4-BE49-F238E27FC236}">
                <a16:creationId xmlns:a16="http://schemas.microsoft.com/office/drawing/2014/main" id="{FABBFA14-A8C3-4CC3-953D-15D0BE39ADE0}"/>
              </a:ext>
            </a:extLst>
          </xdr:cNvPr>
          <xdr:cNvSpPr>
            <a:spLocks noChangeShapeType="1"/>
          </xdr:cNvSpPr>
        </xdr:nvSpPr>
        <xdr:spPr bwMode="auto">
          <a:xfrm flipV="1">
            <a:off x="493" y="240"/>
            <a:ext cx="7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 name="Oval 517">
            <a:extLst>
              <a:ext uri="{FF2B5EF4-FFF2-40B4-BE49-F238E27FC236}">
                <a16:creationId xmlns:a16="http://schemas.microsoft.com/office/drawing/2014/main" id="{3C1136CF-1532-46A0-952D-2E07CB3F2553}"/>
              </a:ext>
            </a:extLst>
          </xdr:cNvPr>
          <xdr:cNvSpPr>
            <a:spLocks noChangeArrowheads="1"/>
          </xdr:cNvSpPr>
        </xdr:nvSpPr>
        <xdr:spPr bwMode="auto">
          <a:xfrm>
            <a:off x="564" y="21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a:t>
            </a:r>
          </a:p>
        </xdr:txBody>
      </xdr:sp>
      <xdr:sp macro="" textlink="">
        <xdr:nvSpPr>
          <xdr:cNvPr id="190200" name="Line 518">
            <a:extLst>
              <a:ext uri="{FF2B5EF4-FFF2-40B4-BE49-F238E27FC236}">
                <a16:creationId xmlns:a16="http://schemas.microsoft.com/office/drawing/2014/main" id="{0F18E7C1-E5EC-40FC-AECC-6B693BE47433}"/>
              </a:ext>
            </a:extLst>
          </xdr:cNvPr>
          <xdr:cNvSpPr>
            <a:spLocks noChangeShapeType="1"/>
          </xdr:cNvSpPr>
        </xdr:nvSpPr>
        <xdr:spPr bwMode="auto">
          <a:xfrm>
            <a:off x="463" y="102"/>
            <a:ext cx="2"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01" name="Line 519">
            <a:extLst>
              <a:ext uri="{FF2B5EF4-FFF2-40B4-BE49-F238E27FC236}">
                <a16:creationId xmlns:a16="http://schemas.microsoft.com/office/drawing/2014/main" id="{8857416C-E472-47EE-99AF-F765B932B036}"/>
              </a:ext>
            </a:extLst>
          </xdr:cNvPr>
          <xdr:cNvSpPr>
            <a:spLocks noChangeShapeType="1"/>
          </xdr:cNvSpPr>
        </xdr:nvSpPr>
        <xdr:spPr bwMode="auto">
          <a:xfrm flipH="1">
            <a:off x="493" y="102"/>
            <a:ext cx="0" cy="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202" name="Line 520">
            <a:extLst>
              <a:ext uri="{FF2B5EF4-FFF2-40B4-BE49-F238E27FC236}">
                <a16:creationId xmlns:a16="http://schemas.microsoft.com/office/drawing/2014/main" id="{82EBBEA8-81DE-4FDC-8C2C-2B4260946848}"/>
              </a:ext>
            </a:extLst>
          </xdr:cNvPr>
          <xdr:cNvSpPr>
            <a:spLocks noChangeShapeType="1"/>
          </xdr:cNvSpPr>
        </xdr:nvSpPr>
        <xdr:spPr bwMode="auto">
          <a:xfrm>
            <a:off x="447" y="288"/>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0203" name="Line 521">
            <a:extLst>
              <a:ext uri="{FF2B5EF4-FFF2-40B4-BE49-F238E27FC236}">
                <a16:creationId xmlns:a16="http://schemas.microsoft.com/office/drawing/2014/main" id="{C65724B9-8F3F-4BB1-8535-A83FC6441032}"/>
              </a:ext>
            </a:extLst>
          </xdr:cNvPr>
          <xdr:cNvSpPr>
            <a:spLocks noChangeShapeType="1"/>
          </xdr:cNvSpPr>
        </xdr:nvSpPr>
        <xdr:spPr bwMode="auto">
          <a:xfrm flipH="1">
            <a:off x="492" y="289"/>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0204" name="Line 522">
            <a:extLst>
              <a:ext uri="{FF2B5EF4-FFF2-40B4-BE49-F238E27FC236}">
                <a16:creationId xmlns:a16="http://schemas.microsoft.com/office/drawing/2014/main" id="{112CE570-83D6-45A6-9277-E87972E38792}"/>
              </a:ext>
            </a:extLst>
          </xdr:cNvPr>
          <xdr:cNvSpPr>
            <a:spLocks noChangeShapeType="1"/>
          </xdr:cNvSpPr>
        </xdr:nvSpPr>
        <xdr:spPr bwMode="auto">
          <a:xfrm>
            <a:off x="463" y="288"/>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190205" name="AutoShape 523">
            <a:extLst>
              <a:ext uri="{FF2B5EF4-FFF2-40B4-BE49-F238E27FC236}">
                <a16:creationId xmlns:a16="http://schemas.microsoft.com/office/drawing/2014/main" id="{69F0C5F5-144B-40C7-8B70-247BDC77893E}"/>
              </a:ext>
            </a:extLst>
          </xdr:cNvPr>
          <xdr:cNvCxnSpPr>
            <a:cxnSpLocks noChangeShapeType="1"/>
          </xdr:cNvCxnSpPr>
        </xdr:nvCxnSpPr>
        <xdr:spPr bwMode="auto">
          <a:xfrm>
            <a:off x="465" y="645"/>
            <a:ext cx="28"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90206" name="AutoShape 524">
            <a:extLst>
              <a:ext uri="{FF2B5EF4-FFF2-40B4-BE49-F238E27FC236}">
                <a16:creationId xmlns:a16="http://schemas.microsoft.com/office/drawing/2014/main" id="{892C6843-2535-45B5-8956-60BB8F397CBA}"/>
              </a:ext>
            </a:extLst>
          </xdr:cNvPr>
          <xdr:cNvCxnSpPr>
            <a:cxnSpLocks noChangeShapeType="1"/>
            <a:stCxn id="190200" idx="0"/>
            <a:endCxn id="190201" idx="0"/>
          </xdr:cNvCxnSpPr>
        </xdr:nvCxnSpPr>
        <xdr:spPr bwMode="auto">
          <a:xfrm>
            <a:off x="463" y="101"/>
            <a:ext cx="3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56</xdr:col>
      <xdr:colOff>9525</xdr:colOff>
      <xdr:row>1</xdr:row>
      <xdr:rowOff>0</xdr:rowOff>
    </xdr:from>
    <xdr:to>
      <xdr:col>66</xdr:col>
      <xdr:colOff>47625</xdr:colOff>
      <xdr:row>6</xdr:row>
      <xdr:rowOff>19050</xdr:rowOff>
    </xdr:to>
    <xdr:grpSp>
      <xdr:nvGrpSpPr>
        <xdr:cNvPr id="190168" name="Group 525">
          <a:extLst>
            <a:ext uri="{FF2B5EF4-FFF2-40B4-BE49-F238E27FC236}">
              <a16:creationId xmlns:a16="http://schemas.microsoft.com/office/drawing/2014/main" id="{D308FA0E-9688-4751-B76C-F2F04FD3B06F}"/>
            </a:ext>
          </a:extLst>
        </xdr:cNvPr>
        <xdr:cNvGrpSpPr>
          <a:grpSpLocks/>
        </xdr:cNvGrpSpPr>
      </xdr:nvGrpSpPr>
      <xdr:grpSpPr bwMode="auto">
        <a:xfrm>
          <a:off x="6503090" y="124239"/>
          <a:ext cx="1197665" cy="640246"/>
          <a:chOff x="510" y="177"/>
          <a:chExt cx="155" cy="88"/>
        </a:xfrm>
      </xdr:grpSpPr>
      <xdr:sp macro="" textlink="">
        <xdr:nvSpPr>
          <xdr:cNvPr id="190193" name="Line 526">
            <a:extLst>
              <a:ext uri="{FF2B5EF4-FFF2-40B4-BE49-F238E27FC236}">
                <a16:creationId xmlns:a16="http://schemas.microsoft.com/office/drawing/2014/main" id="{EFCF4234-3A33-4004-AEE7-4A0F1E15F06C}"/>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 name="Oval 527">
            <a:extLst>
              <a:ext uri="{FF2B5EF4-FFF2-40B4-BE49-F238E27FC236}">
                <a16:creationId xmlns:a16="http://schemas.microsoft.com/office/drawing/2014/main" id="{A3CB7BFB-4914-47C3-B26B-D0A3EB4B9FF4}"/>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190195" name="Line 528">
            <a:extLst>
              <a:ext uri="{FF2B5EF4-FFF2-40B4-BE49-F238E27FC236}">
                <a16:creationId xmlns:a16="http://schemas.microsoft.com/office/drawing/2014/main" id="{7FA785C0-755A-437C-B6F5-A67AB75C081B}"/>
              </a:ext>
            </a:extLst>
          </xdr:cNvPr>
          <xdr:cNvSpPr>
            <a:spLocks noChangeShapeType="1"/>
          </xdr:cNvSpPr>
        </xdr:nvSpPr>
        <xdr:spPr bwMode="auto">
          <a:xfrm>
            <a:off x="624"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96" name="Line 529">
            <a:extLst>
              <a:ext uri="{FF2B5EF4-FFF2-40B4-BE49-F238E27FC236}">
                <a16:creationId xmlns:a16="http://schemas.microsoft.com/office/drawing/2014/main" id="{05CF361F-8BBB-4CA8-BEFF-05CF93CD4FB1}"/>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97" name="Line 530">
            <a:extLst>
              <a:ext uri="{FF2B5EF4-FFF2-40B4-BE49-F238E27FC236}">
                <a16:creationId xmlns:a16="http://schemas.microsoft.com/office/drawing/2014/main" id="{AF41ABC7-B3E5-4977-B85D-6CBDB19CAB61}"/>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53</xdr:col>
      <xdr:colOff>57150</xdr:colOff>
      <xdr:row>4</xdr:row>
      <xdr:rowOff>9525</xdr:rowOff>
    </xdr:from>
    <xdr:to>
      <xdr:col>69</xdr:col>
      <xdr:colOff>0</xdr:colOff>
      <xdr:row>12</xdr:row>
      <xdr:rowOff>9525</xdr:rowOff>
    </xdr:to>
    <xdr:grpSp>
      <xdr:nvGrpSpPr>
        <xdr:cNvPr id="190169" name="Group 531">
          <a:extLst>
            <a:ext uri="{FF2B5EF4-FFF2-40B4-BE49-F238E27FC236}">
              <a16:creationId xmlns:a16="http://schemas.microsoft.com/office/drawing/2014/main" id="{05D26749-36CC-405E-B5E6-A9FD8E6511F0}"/>
            </a:ext>
          </a:extLst>
        </xdr:cNvPr>
        <xdr:cNvGrpSpPr>
          <a:grpSpLocks/>
        </xdr:cNvGrpSpPr>
      </xdr:nvGrpSpPr>
      <xdr:grpSpPr bwMode="auto">
        <a:xfrm>
          <a:off x="6202846" y="506482"/>
          <a:ext cx="1798154" cy="993913"/>
          <a:chOff x="37" y="170"/>
          <a:chExt cx="232" cy="136"/>
        </a:xfrm>
      </xdr:grpSpPr>
      <xdr:sp macro="" textlink="">
        <xdr:nvSpPr>
          <xdr:cNvPr id="190184" name="Line 532">
            <a:extLst>
              <a:ext uri="{FF2B5EF4-FFF2-40B4-BE49-F238E27FC236}">
                <a16:creationId xmlns:a16="http://schemas.microsoft.com/office/drawing/2014/main" id="{D198D724-5D06-44E0-953F-46537229432C}"/>
              </a:ext>
            </a:extLst>
          </xdr:cNvPr>
          <xdr:cNvSpPr>
            <a:spLocks noChangeShapeType="1"/>
          </xdr:cNvSpPr>
        </xdr:nvSpPr>
        <xdr:spPr bwMode="auto">
          <a:xfrm>
            <a:off x="148" y="186"/>
            <a:ext cx="0" cy="11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85" name="Line 533">
            <a:extLst>
              <a:ext uri="{FF2B5EF4-FFF2-40B4-BE49-F238E27FC236}">
                <a16:creationId xmlns:a16="http://schemas.microsoft.com/office/drawing/2014/main" id="{BF8C1E80-3B26-4344-97F3-C5031ED5EBDB}"/>
              </a:ext>
            </a:extLst>
          </xdr:cNvPr>
          <xdr:cNvSpPr>
            <a:spLocks noChangeShapeType="1"/>
          </xdr:cNvSpPr>
        </xdr:nvSpPr>
        <xdr:spPr bwMode="auto">
          <a:xfrm>
            <a:off x="147" y="305"/>
            <a:ext cx="4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86" name="Line 534">
            <a:extLst>
              <a:ext uri="{FF2B5EF4-FFF2-40B4-BE49-F238E27FC236}">
                <a16:creationId xmlns:a16="http://schemas.microsoft.com/office/drawing/2014/main" id="{51E12249-271E-4F85-9461-FF977095E332}"/>
              </a:ext>
            </a:extLst>
          </xdr:cNvPr>
          <xdr:cNvSpPr>
            <a:spLocks noChangeShapeType="1"/>
          </xdr:cNvSpPr>
        </xdr:nvSpPr>
        <xdr:spPr bwMode="auto">
          <a:xfrm flipV="1">
            <a:off x="148" y="186"/>
            <a:ext cx="1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87" name="Line 536">
            <a:extLst>
              <a:ext uri="{FF2B5EF4-FFF2-40B4-BE49-F238E27FC236}">
                <a16:creationId xmlns:a16="http://schemas.microsoft.com/office/drawing/2014/main" id="{2DE3068C-2714-46EA-8174-C2BF8C61320F}"/>
              </a:ext>
            </a:extLst>
          </xdr:cNvPr>
          <xdr:cNvSpPr>
            <a:spLocks noChangeShapeType="1"/>
          </xdr:cNvSpPr>
        </xdr:nvSpPr>
        <xdr:spPr bwMode="auto">
          <a:xfrm>
            <a:off x="226" y="305"/>
            <a:ext cx="43"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88" name="Line 537">
            <a:extLst>
              <a:ext uri="{FF2B5EF4-FFF2-40B4-BE49-F238E27FC236}">
                <a16:creationId xmlns:a16="http://schemas.microsoft.com/office/drawing/2014/main" id="{328BC19F-A565-430A-98A6-6FDBBD180848}"/>
              </a:ext>
            </a:extLst>
          </xdr:cNvPr>
          <xdr:cNvSpPr>
            <a:spLocks noChangeShapeType="1"/>
          </xdr:cNvSpPr>
        </xdr:nvSpPr>
        <xdr:spPr bwMode="auto">
          <a:xfrm flipH="1">
            <a:off x="267" y="186"/>
            <a:ext cx="1" cy="11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89" name="Line 538">
            <a:extLst>
              <a:ext uri="{FF2B5EF4-FFF2-40B4-BE49-F238E27FC236}">
                <a16:creationId xmlns:a16="http://schemas.microsoft.com/office/drawing/2014/main" id="{9F9620C2-4DB6-405A-86ED-2D79B9D81456}"/>
              </a:ext>
            </a:extLst>
          </xdr:cNvPr>
          <xdr:cNvSpPr>
            <a:spLocks noChangeShapeType="1"/>
          </xdr:cNvSpPr>
        </xdr:nvSpPr>
        <xdr:spPr bwMode="auto">
          <a:xfrm>
            <a:off x="103" y="170"/>
            <a:ext cx="0" cy="136"/>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90190" name="Line 539">
            <a:extLst>
              <a:ext uri="{FF2B5EF4-FFF2-40B4-BE49-F238E27FC236}">
                <a16:creationId xmlns:a16="http://schemas.microsoft.com/office/drawing/2014/main" id="{B4FAC512-A554-4776-903B-1FDB30BEE832}"/>
              </a:ext>
            </a:extLst>
          </xdr:cNvPr>
          <xdr:cNvSpPr>
            <a:spLocks noChangeShapeType="1"/>
          </xdr:cNvSpPr>
        </xdr:nvSpPr>
        <xdr:spPr bwMode="auto">
          <a:xfrm>
            <a:off x="87" y="305"/>
            <a:ext cx="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91" name="Line 540">
            <a:extLst>
              <a:ext uri="{FF2B5EF4-FFF2-40B4-BE49-F238E27FC236}">
                <a16:creationId xmlns:a16="http://schemas.microsoft.com/office/drawing/2014/main" id="{30F3BB8F-9BFB-4E59-9F39-AAB1AC3C7B1F}"/>
              </a:ext>
            </a:extLst>
          </xdr:cNvPr>
          <xdr:cNvSpPr>
            <a:spLocks noChangeShapeType="1"/>
          </xdr:cNvSpPr>
        </xdr:nvSpPr>
        <xdr:spPr bwMode="auto">
          <a:xfrm flipH="1" flipV="1">
            <a:off x="68" y="199"/>
            <a:ext cx="79"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 name="Oval 541">
            <a:extLst>
              <a:ext uri="{FF2B5EF4-FFF2-40B4-BE49-F238E27FC236}">
                <a16:creationId xmlns:a16="http://schemas.microsoft.com/office/drawing/2014/main" id="{6BCDB00E-E898-4682-B068-3E49A6E14A10}"/>
              </a:ext>
            </a:extLst>
          </xdr:cNvPr>
          <xdr:cNvSpPr>
            <a:spLocks noChangeArrowheads="1"/>
          </xdr:cNvSpPr>
        </xdr:nvSpPr>
        <xdr:spPr bwMode="auto">
          <a:xfrm>
            <a:off x="37" y="183"/>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grpSp>
    <xdr:clientData/>
  </xdr:twoCellAnchor>
  <xdr:twoCellAnchor>
    <xdr:from>
      <xdr:col>60</xdr:col>
      <xdr:colOff>57150</xdr:colOff>
      <xdr:row>35</xdr:row>
      <xdr:rowOff>28575</xdr:rowOff>
    </xdr:from>
    <xdr:to>
      <xdr:col>65</xdr:col>
      <xdr:colOff>104775</xdr:colOff>
      <xdr:row>42</xdr:row>
      <xdr:rowOff>0</xdr:rowOff>
    </xdr:to>
    <xdr:grpSp>
      <xdr:nvGrpSpPr>
        <xdr:cNvPr id="190170" name="Group 542">
          <a:extLst>
            <a:ext uri="{FF2B5EF4-FFF2-40B4-BE49-F238E27FC236}">
              <a16:creationId xmlns:a16="http://schemas.microsoft.com/office/drawing/2014/main" id="{0CE1A4BC-3003-4BA0-8D3A-CC9189D56428}"/>
            </a:ext>
          </a:extLst>
        </xdr:cNvPr>
        <xdr:cNvGrpSpPr>
          <a:grpSpLocks/>
        </xdr:cNvGrpSpPr>
      </xdr:nvGrpSpPr>
      <xdr:grpSpPr bwMode="auto">
        <a:xfrm flipH="1">
          <a:off x="7014541" y="4376945"/>
          <a:ext cx="627408" cy="841098"/>
          <a:chOff x="196" y="599"/>
          <a:chExt cx="83" cy="115"/>
        </a:xfrm>
      </xdr:grpSpPr>
      <xdr:sp macro="" textlink="">
        <xdr:nvSpPr>
          <xdr:cNvPr id="190178" name="Arc 543">
            <a:extLst>
              <a:ext uri="{FF2B5EF4-FFF2-40B4-BE49-F238E27FC236}">
                <a16:creationId xmlns:a16="http://schemas.microsoft.com/office/drawing/2014/main" id="{D0E7EF5C-4B34-4E42-849D-A5BE1C1D97B0}"/>
              </a:ext>
            </a:extLst>
          </xdr:cNvPr>
          <xdr:cNvSpPr>
            <a:spLocks/>
          </xdr:cNvSpPr>
        </xdr:nvSpPr>
        <xdr:spPr bwMode="auto">
          <a:xfrm flipH="1" flipV="1">
            <a:off x="225" y="646"/>
            <a:ext cx="29" cy="34"/>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179" name="Arc 544">
            <a:extLst>
              <a:ext uri="{FF2B5EF4-FFF2-40B4-BE49-F238E27FC236}">
                <a16:creationId xmlns:a16="http://schemas.microsoft.com/office/drawing/2014/main" id="{46BF65B3-0383-443D-8054-FB9C03B1EC86}"/>
              </a:ext>
            </a:extLst>
          </xdr:cNvPr>
          <xdr:cNvSpPr>
            <a:spLocks/>
          </xdr:cNvSpPr>
        </xdr:nvSpPr>
        <xdr:spPr bwMode="auto">
          <a:xfrm flipH="1" flipV="1">
            <a:off x="196" y="646"/>
            <a:ext cx="58" cy="6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180" name="Line 545">
            <a:extLst>
              <a:ext uri="{FF2B5EF4-FFF2-40B4-BE49-F238E27FC236}">
                <a16:creationId xmlns:a16="http://schemas.microsoft.com/office/drawing/2014/main" id="{B19E1EBC-74F6-48F0-87E3-B7EE3F2142F0}"/>
              </a:ext>
            </a:extLst>
          </xdr:cNvPr>
          <xdr:cNvSpPr>
            <a:spLocks noChangeShapeType="1"/>
          </xdr:cNvSpPr>
        </xdr:nvSpPr>
        <xdr:spPr bwMode="auto">
          <a:xfrm flipH="1">
            <a:off x="214" y="671"/>
            <a:ext cx="2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Oval 546">
            <a:extLst>
              <a:ext uri="{FF2B5EF4-FFF2-40B4-BE49-F238E27FC236}">
                <a16:creationId xmlns:a16="http://schemas.microsoft.com/office/drawing/2014/main" id="{D7C14BB0-C852-44D4-A6BE-78BCFC5B789B}"/>
              </a:ext>
            </a:extLst>
          </xdr:cNvPr>
          <xdr:cNvSpPr>
            <a:spLocks noChangeArrowheads="1"/>
          </xdr:cNvSpPr>
        </xdr:nvSpPr>
        <xdr:spPr bwMode="auto">
          <a:xfrm>
            <a:off x="250" y="599"/>
            <a:ext cx="29"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L</a:t>
            </a:r>
          </a:p>
        </xdr:txBody>
      </xdr:sp>
      <xdr:sp macro="" textlink="">
        <xdr:nvSpPr>
          <xdr:cNvPr id="190182" name="Line 547">
            <a:extLst>
              <a:ext uri="{FF2B5EF4-FFF2-40B4-BE49-F238E27FC236}">
                <a16:creationId xmlns:a16="http://schemas.microsoft.com/office/drawing/2014/main" id="{EB492BD7-E953-49ED-86CE-2DB514D9BDE3}"/>
              </a:ext>
            </a:extLst>
          </xdr:cNvPr>
          <xdr:cNvSpPr>
            <a:spLocks noChangeShapeType="1"/>
          </xdr:cNvSpPr>
        </xdr:nvSpPr>
        <xdr:spPr bwMode="auto">
          <a:xfrm flipV="1">
            <a:off x="228" y="630"/>
            <a:ext cx="3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83" name="Line 548">
            <a:extLst>
              <a:ext uri="{FF2B5EF4-FFF2-40B4-BE49-F238E27FC236}">
                <a16:creationId xmlns:a16="http://schemas.microsoft.com/office/drawing/2014/main" id="{BF00033D-8DE5-44A0-BAD3-6D3880A96A18}"/>
              </a:ext>
            </a:extLst>
          </xdr:cNvPr>
          <xdr:cNvSpPr>
            <a:spLocks noChangeShapeType="1"/>
          </xdr:cNvSpPr>
        </xdr:nvSpPr>
        <xdr:spPr bwMode="auto">
          <a:xfrm flipV="1">
            <a:off x="243" y="630"/>
            <a:ext cx="19" cy="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0</xdr:colOff>
      <xdr:row>35</xdr:row>
      <xdr:rowOff>28575</xdr:rowOff>
    </xdr:from>
    <xdr:to>
      <xdr:col>18</xdr:col>
      <xdr:colOff>57150</xdr:colOff>
      <xdr:row>42</xdr:row>
      <xdr:rowOff>0</xdr:rowOff>
    </xdr:to>
    <xdr:grpSp>
      <xdr:nvGrpSpPr>
        <xdr:cNvPr id="190171" name="Group 549">
          <a:extLst>
            <a:ext uri="{FF2B5EF4-FFF2-40B4-BE49-F238E27FC236}">
              <a16:creationId xmlns:a16="http://schemas.microsoft.com/office/drawing/2014/main" id="{92186C96-B914-4238-983C-BACF520488BE}"/>
            </a:ext>
          </a:extLst>
        </xdr:cNvPr>
        <xdr:cNvGrpSpPr>
          <a:grpSpLocks/>
        </xdr:cNvGrpSpPr>
      </xdr:nvGrpSpPr>
      <xdr:grpSpPr bwMode="auto">
        <a:xfrm>
          <a:off x="1507435" y="4376945"/>
          <a:ext cx="636932" cy="841098"/>
          <a:chOff x="196" y="599"/>
          <a:chExt cx="83" cy="115"/>
        </a:xfrm>
      </xdr:grpSpPr>
      <xdr:sp macro="" textlink="">
        <xdr:nvSpPr>
          <xdr:cNvPr id="190172" name="Arc 550">
            <a:extLst>
              <a:ext uri="{FF2B5EF4-FFF2-40B4-BE49-F238E27FC236}">
                <a16:creationId xmlns:a16="http://schemas.microsoft.com/office/drawing/2014/main" id="{5534604A-0D02-4ED2-AE08-A0D455BCFC90}"/>
              </a:ext>
            </a:extLst>
          </xdr:cNvPr>
          <xdr:cNvSpPr>
            <a:spLocks/>
          </xdr:cNvSpPr>
        </xdr:nvSpPr>
        <xdr:spPr bwMode="auto">
          <a:xfrm flipH="1" flipV="1">
            <a:off x="225" y="646"/>
            <a:ext cx="29" cy="34"/>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173" name="Arc 551">
            <a:extLst>
              <a:ext uri="{FF2B5EF4-FFF2-40B4-BE49-F238E27FC236}">
                <a16:creationId xmlns:a16="http://schemas.microsoft.com/office/drawing/2014/main" id="{3386DF04-8D55-470E-B273-5523F5A89DE7}"/>
              </a:ext>
            </a:extLst>
          </xdr:cNvPr>
          <xdr:cNvSpPr>
            <a:spLocks/>
          </xdr:cNvSpPr>
        </xdr:nvSpPr>
        <xdr:spPr bwMode="auto">
          <a:xfrm flipH="1" flipV="1">
            <a:off x="196" y="646"/>
            <a:ext cx="58" cy="6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174" name="Line 552">
            <a:extLst>
              <a:ext uri="{FF2B5EF4-FFF2-40B4-BE49-F238E27FC236}">
                <a16:creationId xmlns:a16="http://schemas.microsoft.com/office/drawing/2014/main" id="{9CC56F0F-6EBB-4F93-B399-99CFB9FE199E}"/>
              </a:ext>
            </a:extLst>
          </xdr:cNvPr>
          <xdr:cNvSpPr>
            <a:spLocks noChangeShapeType="1"/>
          </xdr:cNvSpPr>
        </xdr:nvSpPr>
        <xdr:spPr bwMode="auto">
          <a:xfrm flipH="1">
            <a:off x="214" y="671"/>
            <a:ext cx="2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Oval 553">
            <a:extLst>
              <a:ext uri="{FF2B5EF4-FFF2-40B4-BE49-F238E27FC236}">
                <a16:creationId xmlns:a16="http://schemas.microsoft.com/office/drawing/2014/main" id="{15DCE6EF-1D48-43EB-8F49-B6F2929C4AC1}"/>
              </a:ext>
            </a:extLst>
          </xdr:cNvPr>
          <xdr:cNvSpPr>
            <a:spLocks noChangeArrowheads="1"/>
          </xdr:cNvSpPr>
        </xdr:nvSpPr>
        <xdr:spPr bwMode="auto">
          <a:xfrm>
            <a:off x="249" y="59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L</a:t>
            </a:r>
          </a:p>
        </xdr:txBody>
      </xdr:sp>
      <xdr:sp macro="" textlink="">
        <xdr:nvSpPr>
          <xdr:cNvPr id="190176" name="Line 554">
            <a:extLst>
              <a:ext uri="{FF2B5EF4-FFF2-40B4-BE49-F238E27FC236}">
                <a16:creationId xmlns:a16="http://schemas.microsoft.com/office/drawing/2014/main" id="{5A55224D-9C15-4916-9D00-2A79496D7623}"/>
              </a:ext>
            </a:extLst>
          </xdr:cNvPr>
          <xdr:cNvSpPr>
            <a:spLocks noChangeShapeType="1"/>
          </xdr:cNvSpPr>
        </xdr:nvSpPr>
        <xdr:spPr bwMode="auto">
          <a:xfrm flipV="1">
            <a:off x="228" y="630"/>
            <a:ext cx="30" cy="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0177" name="Line 555">
            <a:extLst>
              <a:ext uri="{FF2B5EF4-FFF2-40B4-BE49-F238E27FC236}">
                <a16:creationId xmlns:a16="http://schemas.microsoft.com/office/drawing/2014/main" id="{7D7693CE-4E0F-4163-A5B7-0336088A9882}"/>
              </a:ext>
            </a:extLst>
          </xdr:cNvPr>
          <xdr:cNvSpPr>
            <a:spLocks noChangeShapeType="1"/>
          </xdr:cNvSpPr>
        </xdr:nvSpPr>
        <xdr:spPr bwMode="auto">
          <a:xfrm flipV="1">
            <a:off x="243" y="630"/>
            <a:ext cx="19" cy="4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0</xdr:colOff>
      <xdr:row>7</xdr:row>
      <xdr:rowOff>0</xdr:rowOff>
    </xdr:from>
    <xdr:to>
      <xdr:col>23</xdr:col>
      <xdr:colOff>0</xdr:colOff>
      <xdr:row>48</xdr:row>
      <xdr:rowOff>0</xdr:rowOff>
    </xdr:to>
    <xdr:sp macro="" textlink="">
      <xdr:nvSpPr>
        <xdr:cNvPr id="200883" name="Line 4">
          <a:extLst>
            <a:ext uri="{FF2B5EF4-FFF2-40B4-BE49-F238E27FC236}">
              <a16:creationId xmlns:a16="http://schemas.microsoft.com/office/drawing/2014/main" id="{5344D756-4204-4333-B42B-4342524B307F}"/>
            </a:ext>
          </a:extLst>
        </xdr:cNvPr>
        <xdr:cNvSpPr>
          <a:spLocks noChangeShapeType="1"/>
        </xdr:cNvSpPr>
      </xdr:nvSpPr>
      <xdr:spPr bwMode="auto">
        <a:xfrm>
          <a:off x="2628900" y="923925"/>
          <a:ext cx="0" cy="50768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19050</xdr:colOff>
      <xdr:row>25</xdr:row>
      <xdr:rowOff>9525</xdr:rowOff>
    </xdr:from>
    <xdr:to>
      <xdr:col>31</xdr:col>
      <xdr:colOff>19050</xdr:colOff>
      <xdr:row>47</xdr:row>
      <xdr:rowOff>114300</xdr:rowOff>
    </xdr:to>
    <xdr:sp macro="" textlink="">
      <xdr:nvSpPr>
        <xdr:cNvPr id="200884" name="Line 7">
          <a:extLst>
            <a:ext uri="{FF2B5EF4-FFF2-40B4-BE49-F238E27FC236}">
              <a16:creationId xmlns:a16="http://schemas.microsoft.com/office/drawing/2014/main" id="{0062967D-CF4E-41ED-9D92-C57EE236E27F}"/>
            </a:ext>
          </a:extLst>
        </xdr:cNvPr>
        <xdr:cNvSpPr>
          <a:spLocks noChangeShapeType="1"/>
        </xdr:cNvSpPr>
      </xdr:nvSpPr>
      <xdr:spPr bwMode="auto">
        <a:xfrm flipH="1">
          <a:off x="3562350" y="3162300"/>
          <a:ext cx="0" cy="282892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25</xdr:row>
      <xdr:rowOff>0</xdr:rowOff>
    </xdr:from>
    <xdr:to>
      <xdr:col>33</xdr:col>
      <xdr:colOff>0</xdr:colOff>
      <xdr:row>48</xdr:row>
      <xdr:rowOff>0</xdr:rowOff>
    </xdr:to>
    <xdr:sp macro="" textlink="">
      <xdr:nvSpPr>
        <xdr:cNvPr id="200885" name="Line 8">
          <a:extLst>
            <a:ext uri="{FF2B5EF4-FFF2-40B4-BE49-F238E27FC236}">
              <a16:creationId xmlns:a16="http://schemas.microsoft.com/office/drawing/2014/main" id="{232CEAFC-0AD3-48D8-9D0D-905256DA0284}"/>
            </a:ext>
          </a:extLst>
        </xdr:cNvPr>
        <xdr:cNvSpPr>
          <a:spLocks noChangeShapeType="1"/>
        </xdr:cNvSpPr>
      </xdr:nvSpPr>
      <xdr:spPr bwMode="auto">
        <a:xfrm flipH="1">
          <a:off x="3762375" y="3152775"/>
          <a:ext cx="9525" cy="284797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13</xdr:row>
      <xdr:rowOff>76200</xdr:rowOff>
    </xdr:from>
    <xdr:to>
      <xdr:col>38</xdr:col>
      <xdr:colOff>0</xdr:colOff>
      <xdr:row>17</xdr:row>
      <xdr:rowOff>19050</xdr:rowOff>
    </xdr:to>
    <xdr:sp macro="" textlink="">
      <xdr:nvSpPr>
        <xdr:cNvPr id="200886" name="Line 15">
          <a:extLst>
            <a:ext uri="{FF2B5EF4-FFF2-40B4-BE49-F238E27FC236}">
              <a16:creationId xmlns:a16="http://schemas.microsoft.com/office/drawing/2014/main" id="{C3407B31-8104-4AD5-A8D1-B5DBD47550BF}"/>
            </a:ext>
          </a:extLst>
        </xdr:cNvPr>
        <xdr:cNvSpPr>
          <a:spLocks noChangeShapeType="1"/>
        </xdr:cNvSpPr>
      </xdr:nvSpPr>
      <xdr:spPr bwMode="auto">
        <a:xfrm>
          <a:off x="3771900" y="1743075"/>
          <a:ext cx="5715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85725</xdr:colOff>
      <xdr:row>16</xdr:row>
      <xdr:rowOff>76200</xdr:rowOff>
    </xdr:from>
    <xdr:to>
      <xdr:col>39</xdr:col>
      <xdr:colOff>95426</xdr:colOff>
      <xdr:row>18</xdr:row>
      <xdr:rowOff>66675</xdr:rowOff>
    </xdr:to>
    <xdr:sp macro="" textlink="">
      <xdr:nvSpPr>
        <xdr:cNvPr id="6" name="Oval 16">
          <a:extLst>
            <a:ext uri="{FF2B5EF4-FFF2-40B4-BE49-F238E27FC236}">
              <a16:creationId xmlns:a16="http://schemas.microsoft.com/office/drawing/2014/main" id="{98A4C6A7-068F-40D7-83B0-2FBF37A1704E}"/>
            </a:ext>
          </a:extLst>
        </xdr:cNvPr>
        <xdr:cNvSpPr>
          <a:spLocks noChangeArrowheads="1"/>
        </xdr:cNvSpPr>
      </xdr:nvSpPr>
      <xdr:spPr bwMode="auto">
        <a:xfrm>
          <a:off x="4314825" y="2667000"/>
          <a:ext cx="228600"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a:t>
          </a:r>
        </a:p>
      </xdr:txBody>
    </xdr:sp>
    <xdr:clientData/>
  </xdr:twoCellAnchor>
  <xdr:twoCellAnchor>
    <xdr:from>
      <xdr:col>31</xdr:col>
      <xdr:colOff>9525</xdr:colOff>
      <xdr:row>48</xdr:row>
      <xdr:rowOff>0</xdr:rowOff>
    </xdr:from>
    <xdr:to>
      <xdr:col>33</xdr:col>
      <xdr:colOff>9525</xdr:colOff>
      <xdr:row>48</xdr:row>
      <xdr:rowOff>0</xdr:rowOff>
    </xdr:to>
    <xdr:sp macro="" textlink="">
      <xdr:nvSpPr>
        <xdr:cNvPr id="200888" name="Line 17">
          <a:extLst>
            <a:ext uri="{FF2B5EF4-FFF2-40B4-BE49-F238E27FC236}">
              <a16:creationId xmlns:a16="http://schemas.microsoft.com/office/drawing/2014/main" id="{6DE4E5B7-834E-4BEC-ABAA-57E190711FB0}"/>
            </a:ext>
          </a:extLst>
        </xdr:cNvPr>
        <xdr:cNvSpPr>
          <a:spLocks noChangeShapeType="1"/>
        </xdr:cNvSpPr>
      </xdr:nvSpPr>
      <xdr:spPr bwMode="auto">
        <a:xfrm flipV="1">
          <a:off x="3552825" y="600075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18</xdr:row>
      <xdr:rowOff>19050</xdr:rowOff>
    </xdr:from>
    <xdr:to>
      <xdr:col>31</xdr:col>
      <xdr:colOff>0</xdr:colOff>
      <xdr:row>25</xdr:row>
      <xdr:rowOff>0</xdr:rowOff>
    </xdr:to>
    <xdr:sp macro="" textlink="">
      <xdr:nvSpPr>
        <xdr:cNvPr id="200889" name="Rectangle 22" descr="Dark upward diagonal">
          <a:extLst>
            <a:ext uri="{FF2B5EF4-FFF2-40B4-BE49-F238E27FC236}">
              <a16:creationId xmlns:a16="http://schemas.microsoft.com/office/drawing/2014/main" id="{857A0867-CB8B-43A8-A7C0-01EF6CDAFAAF}"/>
            </a:ext>
          </a:extLst>
        </xdr:cNvPr>
        <xdr:cNvSpPr>
          <a:spLocks noChangeArrowheads="1"/>
        </xdr:cNvSpPr>
      </xdr:nvSpPr>
      <xdr:spPr bwMode="auto">
        <a:xfrm>
          <a:off x="3429000" y="2305050"/>
          <a:ext cx="114300" cy="847725"/>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33</xdr:col>
      <xdr:colOff>19050</xdr:colOff>
      <xdr:row>18</xdr:row>
      <xdr:rowOff>9525</xdr:rowOff>
    </xdr:from>
    <xdr:to>
      <xdr:col>34</xdr:col>
      <xdr:colOff>19050</xdr:colOff>
      <xdr:row>25</xdr:row>
      <xdr:rowOff>0</xdr:rowOff>
    </xdr:to>
    <xdr:sp macro="" textlink="">
      <xdr:nvSpPr>
        <xdr:cNvPr id="200890" name="Rectangle 23" descr="Dark upward diagonal">
          <a:extLst>
            <a:ext uri="{FF2B5EF4-FFF2-40B4-BE49-F238E27FC236}">
              <a16:creationId xmlns:a16="http://schemas.microsoft.com/office/drawing/2014/main" id="{03FB065A-1526-44F7-9C0D-C1D8FEA5066E}"/>
            </a:ext>
          </a:extLst>
        </xdr:cNvPr>
        <xdr:cNvSpPr>
          <a:spLocks noChangeArrowheads="1"/>
        </xdr:cNvSpPr>
      </xdr:nvSpPr>
      <xdr:spPr bwMode="auto">
        <a:xfrm>
          <a:off x="3790950" y="2295525"/>
          <a:ext cx="114300" cy="85725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30</xdr:col>
      <xdr:colOff>0</xdr:colOff>
      <xdr:row>25</xdr:row>
      <xdr:rowOff>0</xdr:rowOff>
    </xdr:from>
    <xdr:to>
      <xdr:col>31</xdr:col>
      <xdr:colOff>0</xdr:colOff>
      <xdr:row>48</xdr:row>
      <xdr:rowOff>0</xdr:rowOff>
    </xdr:to>
    <xdr:sp macro="" textlink="">
      <xdr:nvSpPr>
        <xdr:cNvPr id="200891" name="Rectangle 24" descr="20%">
          <a:extLst>
            <a:ext uri="{FF2B5EF4-FFF2-40B4-BE49-F238E27FC236}">
              <a16:creationId xmlns:a16="http://schemas.microsoft.com/office/drawing/2014/main" id="{19A175DA-5D0D-4C6F-A63D-B52EB041F6B2}"/>
            </a:ext>
          </a:extLst>
        </xdr:cNvPr>
        <xdr:cNvSpPr>
          <a:spLocks noChangeArrowheads="1"/>
        </xdr:cNvSpPr>
      </xdr:nvSpPr>
      <xdr:spPr bwMode="auto">
        <a:xfrm>
          <a:off x="3429000" y="3152775"/>
          <a:ext cx="114300" cy="2847975"/>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33</xdr:col>
      <xdr:colOff>19050</xdr:colOff>
      <xdr:row>25</xdr:row>
      <xdr:rowOff>0</xdr:rowOff>
    </xdr:from>
    <xdr:to>
      <xdr:col>34</xdr:col>
      <xdr:colOff>19050</xdr:colOff>
      <xdr:row>48</xdr:row>
      <xdr:rowOff>0</xdr:rowOff>
    </xdr:to>
    <xdr:sp macro="" textlink="">
      <xdr:nvSpPr>
        <xdr:cNvPr id="200892" name="Rectangle 25" descr="20%">
          <a:extLst>
            <a:ext uri="{FF2B5EF4-FFF2-40B4-BE49-F238E27FC236}">
              <a16:creationId xmlns:a16="http://schemas.microsoft.com/office/drawing/2014/main" id="{9BF2E00F-395D-4844-8733-316B9452064A}"/>
            </a:ext>
          </a:extLst>
        </xdr:cNvPr>
        <xdr:cNvSpPr>
          <a:spLocks noChangeArrowheads="1"/>
        </xdr:cNvSpPr>
      </xdr:nvSpPr>
      <xdr:spPr bwMode="auto">
        <a:xfrm>
          <a:off x="3790950" y="3152775"/>
          <a:ext cx="114300" cy="2847975"/>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31</xdr:col>
      <xdr:colOff>0</xdr:colOff>
      <xdr:row>50</xdr:row>
      <xdr:rowOff>0</xdr:rowOff>
    </xdr:from>
    <xdr:to>
      <xdr:col>33</xdr:col>
      <xdr:colOff>0</xdr:colOff>
      <xdr:row>50</xdr:row>
      <xdr:rowOff>0</xdr:rowOff>
    </xdr:to>
    <xdr:sp macro="" textlink="">
      <xdr:nvSpPr>
        <xdr:cNvPr id="200893" name="Line 35">
          <a:extLst>
            <a:ext uri="{FF2B5EF4-FFF2-40B4-BE49-F238E27FC236}">
              <a16:creationId xmlns:a16="http://schemas.microsoft.com/office/drawing/2014/main" id="{241E2029-B6A5-48CD-BD9D-31EBCD00DD40}"/>
            </a:ext>
          </a:extLst>
        </xdr:cNvPr>
        <xdr:cNvSpPr>
          <a:spLocks noChangeShapeType="1"/>
        </xdr:cNvSpPr>
      </xdr:nvSpPr>
      <xdr:spPr bwMode="auto">
        <a:xfrm>
          <a:off x="3543300" y="62484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50</xdr:row>
      <xdr:rowOff>0</xdr:rowOff>
    </xdr:from>
    <xdr:to>
      <xdr:col>34</xdr:col>
      <xdr:colOff>0</xdr:colOff>
      <xdr:row>50</xdr:row>
      <xdr:rowOff>0</xdr:rowOff>
    </xdr:to>
    <xdr:sp macro="" textlink="">
      <xdr:nvSpPr>
        <xdr:cNvPr id="200894" name="Line 36">
          <a:extLst>
            <a:ext uri="{FF2B5EF4-FFF2-40B4-BE49-F238E27FC236}">
              <a16:creationId xmlns:a16="http://schemas.microsoft.com/office/drawing/2014/main" id="{CB3FF6FE-9C47-4EF3-BD52-A0F6F39FBA4B}"/>
            </a:ext>
          </a:extLst>
        </xdr:cNvPr>
        <xdr:cNvSpPr>
          <a:spLocks noChangeShapeType="1"/>
        </xdr:cNvSpPr>
      </xdr:nvSpPr>
      <xdr:spPr bwMode="auto">
        <a:xfrm flipH="1">
          <a:off x="3771900" y="6248400"/>
          <a:ext cx="114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50</xdr:row>
      <xdr:rowOff>0</xdr:rowOff>
    </xdr:from>
    <xdr:to>
      <xdr:col>31</xdr:col>
      <xdr:colOff>0</xdr:colOff>
      <xdr:row>50</xdr:row>
      <xdr:rowOff>0</xdr:rowOff>
    </xdr:to>
    <xdr:sp macro="" textlink="">
      <xdr:nvSpPr>
        <xdr:cNvPr id="200895" name="Line 37">
          <a:extLst>
            <a:ext uri="{FF2B5EF4-FFF2-40B4-BE49-F238E27FC236}">
              <a16:creationId xmlns:a16="http://schemas.microsoft.com/office/drawing/2014/main" id="{F5ABC5B1-9C57-4B96-8B2C-5A631D701FBC}"/>
            </a:ext>
          </a:extLst>
        </xdr:cNvPr>
        <xdr:cNvSpPr>
          <a:spLocks noChangeShapeType="1"/>
        </xdr:cNvSpPr>
      </xdr:nvSpPr>
      <xdr:spPr bwMode="auto">
        <a:xfrm flipV="1">
          <a:off x="3438525" y="6248400"/>
          <a:ext cx="104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47</xdr:row>
      <xdr:rowOff>114300</xdr:rowOff>
    </xdr:from>
    <xdr:to>
      <xdr:col>31</xdr:col>
      <xdr:colOff>9525</xdr:colOff>
      <xdr:row>50</xdr:row>
      <xdr:rowOff>85725</xdr:rowOff>
    </xdr:to>
    <xdr:sp macro="" textlink="">
      <xdr:nvSpPr>
        <xdr:cNvPr id="200896" name="Line 38">
          <a:extLst>
            <a:ext uri="{FF2B5EF4-FFF2-40B4-BE49-F238E27FC236}">
              <a16:creationId xmlns:a16="http://schemas.microsoft.com/office/drawing/2014/main" id="{3C04322C-8069-45C9-B788-F8AB9DEA2787}"/>
            </a:ext>
          </a:extLst>
        </xdr:cNvPr>
        <xdr:cNvSpPr>
          <a:spLocks noChangeShapeType="1"/>
        </xdr:cNvSpPr>
      </xdr:nvSpPr>
      <xdr:spPr bwMode="auto">
        <a:xfrm>
          <a:off x="3552825" y="5991225"/>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48</xdr:row>
      <xdr:rowOff>0</xdr:rowOff>
    </xdr:from>
    <xdr:to>
      <xdr:col>33</xdr:col>
      <xdr:colOff>0</xdr:colOff>
      <xdr:row>50</xdr:row>
      <xdr:rowOff>95250</xdr:rowOff>
    </xdr:to>
    <xdr:sp macro="" textlink="">
      <xdr:nvSpPr>
        <xdr:cNvPr id="200897" name="Line 39">
          <a:extLst>
            <a:ext uri="{FF2B5EF4-FFF2-40B4-BE49-F238E27FC236}">
              <a16:creationId xmlns:a16="http://schemas.microsoft.com/office/drawing/2014/main" id="{27013D15-F475-4FB3-BF6B-80BD8FBE4B14}"/>
            </a:ext>
          </a:extLst>
        </xdr:cNvPr>
        <xdr:cNvSpPr>
          <a:spLocks noChangeShapeType="1"/>
        </xdr:cNvSpPr>
      </xdr:nvSpPr>
      <xdr:spPr bwMode="auto">
        <a:xfrm>
          <a:off x="3771900" y="6000750"/>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52</xdr:row>
      <xdr:rowOff>0</xdr:rowOff>
    </xdr:from>
    <xdr:to>
      <xdr:col>34</xdr:col>
      <xdr:colOff>0</xdr:colOff>
      <xdr:row>52</xdr:row>
      <xdr:rowOff>9525</xdr:rowOff>
    </xdr:to>
    <xdr:sp macro="" textlink="">
      <xdr:nvSpPr>
        <xdr:cNvPr id="200898" name="Line 40">
          <a:extLst>
            <a:ext uri="{FF2B5EF4-FFF2-40B4-BE49-F238E27FC236}">
              <a16:creationId xmlns:a16="http://schemas.microsoft.com/office/drawing/2014/main" id="{671E9CFC-DDEB-4B49-8DAC-E3090353366C}"/>
            </a:ext>
          </a:extLst>
        </xdr:cNvPr>
        <xdr:cNvSpPr>
          <a:spLocks noChangeShapeType="1"/>
        </xdr:cNvSpPr>
      </xdr:nvSpPr>
      <xdr:spPr bwMode="auto">
        <a:xfrm>
          <a:off x="3438525" y="6496050"/>
          <a:ext cx="44767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104775</xdr:colOff>
      <xdr:row>7</xdr:row>
      <xdr:rowOff>0</xdr:rowOff>
    </xdr:from>
    <xdr:to>
      <xdr:col>55</xdr:col>
      <xdr:colOff>19050</xdr:colOff>
      <xdr:row>7</xdr:row>
      <xdr:rowOff>9525</xdr:rowOff>
    </xdr:to>
    <xdr:sp macro="" textlink="">
      <xdr:nvSpPr>
        <xdr:cNvPr id="200899" name="Line 42">
          <a:extLst>
            <a:ext uri="{FF2B5EF4-FFF2-40B4-BE49-F238E27FC236}">
              <a16:creationId xmlns:a16="http://schemas.microsoft.com/office/drawing/2014/main" id="{DB447CBA-9FD9-4408-B79D-E2DA0115FBDF}"/>
            </a:ext>
          </a:extLst>
        </xdr:cNvPr>
        <xdr:cNvSpPr>
          <a:spLocks noChangeShapeType="1"/>
        </xdr:cNvSpPr>
      </xdr:nvSpPr>
      <xdr:spPr bwMode="auto">
        <a:xfrm flipV="1">
          <a:off x="2162175" y="923925"/>
          <a:ext cx="41433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31</xdr:row>
      <xdr:rowOff>0</xdr:rowOff>
    </xdr:from>
    <xdr:to>
      <xdr:col>38</xdr:col>
      <xdr:colOff>0</xdr:colOff>
      <xdr:row>33</xdr:row>
      <xdr:rowOff>114300</xdr:rowOff>
    </xdr:to>
    <xdr:sp macro="" textlink="">
      <xdr:nvSpPr>
        <xdr:cNvPr id="200900" name="Line 50">
          <a:extLst>
            <a:ext uri="{FF2B5EF4-FFF2-40B4-BE49-F238E27FC236}">
              <a16:creationId xmlns:a16="http://schemas.microsoft.com/office/drawing/2014/main" id="{3EA79B58-1C94-486C-BF63-F51859152F30}"/>
            </a:ext>
          </a:extLst>
        </xdr:cNvPr>
        <xdr:cNvSpPr>
          <a:spLocks noChangeShapeType="1"/>
        </xdr:cNvSpPr>
      </xdr:nvSpPr>
      <xdr:spPr bwMode="auto">
        <a:xfrm flipV="1">
          <a:off x="3781425" y="3895725"/>
          <a:ext cx="5619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9525</xdr:colOff>
      <xdr:row>29</xdr:row>
      <xdr:rowOff>85725</xdr:rowOff>
    </xdr:from>
    <xdr:to>
      <xdr:col>40</xdr:col>
      <xdr:colOff>9525</xdr:colOff>
      <xdr:row>31</xdr:row>
      <xdr:rowOff>85979</xdr:rowOff>
    </xdr:to>
    <xdr:sp macro="" textlink="">
      <xdr:nvSpPr>
        <xdr:cNvPr id="20" name="Oval 51">
          <a:extLst>
            <a:ext uri="{FF2B5EF4-FFF2-40B4-BE49-F238E27FC236}">
              <a16:creationId xmlns:a16="http://schemas.microsoft.com/office/drawing/2014/main" id="{F3E3056F-66D5-48E3-BFBA-5E1B71A597E6}"/>
            </a:ext>
          </a:extLst>
        </xdr:cNvPr>
        <xdr:cNvSpPr>
          <a:spLocks noChangeArrowheads="1"/>
        </xdr:cNvSpPr>
      </xdr:nvSpPr>
      <xdr:spPr bwMode="auto">
        <a:xfrm>
          <a:off x="4352925" y="4791075"/>
          <a:ext cx="228600"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J</a:t>
          </a:r>
        </a:p>
      </xdr:txBody>
    </xdr:sp>
    <xdr:clientData/>
  </xdr:twoCellAnchor>
  <xdr:twoCellAnchor>
    <xdr:from>
      <xdr:col>23</xdr:col>
      <xdr:colOff>104775</xdr:colOff>
      <xdr:row>25</xdr:row>
      <xdr:rowOff>0</xdr:rowOff>
    </xdr:from>
    <xdr:to>
      <xdr:col>25</xdr:col>
      <xdr:colOff>104775</xdr:colOff>
      <xdr:row>25</xdr:row>
      <xdr:rowOff>0</xdr:rowOff>
    </xdr:to>
    <xdr:sp macro="" textlink="">
      <xdr:nvSpPr>
        <xdr:cNvPr id="200902" name="Line 53">
          <a:extLst>
            <a:ext uri="{FF2B5EF4-FFF2-40B4-BE49-F238E27FC236}">
              <a16:creationId xmlns:a16="http://schemas.microsoft.com/office/drawing/2014/main" id="{94306B28-BD46-4A0B-BADD-FDE026FAFDCF}"/>
            </a:ext>
          </a:extLst>
        </xdr:cNvPr>
        <xdr:cNvSpPr>
          <a:spLocks noChangeShapeType="1"/>
        </xdr:cNvSpPr>
      </xdr:nvSpPr>
      <xdr:spPr bwMode="auto">
        <a:xfrm>
          <a:off x="2733675" y="315277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48</xdr:row>
      <xdr:rowOff>0</xdr:rowOff>
    </xdr:from>
    <xdr:to>
      <xdr:col>26</xdr:col>
      <xdr:colOff>9525</xdr:colOff>
      <xdr:row>48</xdr:row>
      <xdr:rowOff>0</xdr:rowOff>
    </xdr:to>
    <xdr:sp macro="" textlink="">
      <xdr:nvSpPr>
        <xdr:cNvPr id="200903" name="Line 54">
          <a:extLst>
            <a:ext uri="{FF2B5EF4-FFF2-40B4-BE49-F238E27FC236}">
              <a16:creationId xmlns:a16="http://schemas.microsoft.com/office/drawing/2014/main" id="{5BEE659D-EB07-419D-81B8-901EB6B4CB59}"/>
            </a:ext>
          </a:extLst>
        </xdr:cNvPr>
        <xdr:cNvSpPr>
          <a:spLocks noChangeShapeType="1"/>
        </xdr:cNvSpPr>
      </xdr:nvSpPr>
      <xdr:spPr bwMode="auto">
        <a:xfrm>
          <a:off x="2543175" y="6000750"/>
          <a:ext cx="438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18</xdr:row>
      <xdr:rowOff>0</xdr:rowOff>
    </xdr:from>
    <xdr:to>
      <xdr:col>25</xdr:col>
      <xdr:colOff>0</xdr:colOff>
      <xdr:row>25</xdr:row>
      <xdr:rowOff>0</xdr:rowOff>
    </xdr:to>
    <xdr:sp macro="" textlink="">
      <xdr:nvSpPr>
        <xdr:cNvPr id="200904" name="Line 55">
          <a:extLst>
            <a:ext uri="{FF2B5EF4-FFF2-40B4-BE49-F238E27FC236}">
              <a16:creationId xmlns:a16="http://schemas.microsoft.com/office/drawing/2014/main" id="{226A9EAF-9276-47B8-9B01-A0BC2062585F}"/>
            </a:ext>
          </a:extLst>
        </xdr:cNvPr>
        <xdr:cNvSpPr>
          <a:spLocks noChangeShapeType="1"/>
        </xdr:cNvSpPr>
      </xdr:nvSpPr>
      <xdr:spPr bwMode="auto">
        <a:xfrm>
          <a:off x="2857500" y="2286000"/>
          <a:ext cx="0" cy="8667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25</xdr:row>
      <xdr:rowOff>9525</xdr:rowOff>
    </xdr:from>
    <xdr:to>
      <xdr:col>25</xdr:col>
      <xdr:colOff>0</xdr:colOff>
      <xdr:row>43</xdr:row>
      <xdr:rowOff>9525</xdr:rowOff>
    </xdr:to>
    <xdr:sp macro="" textlink="">
      <xdr:nvSpPr>
        <xdr:cNvPr id="200905" name="Line 56">
          <a:extLst>
            <a:ext uri="{FF2B5EF4-FFF2-40B4-BE49-F238E27FC236}">
              <a16:creationId xmlns:a16="http://schemas.microsoft.com/office/drawing/2014/main" id="{2D1C8D71-BD70-46D5-B3C6-C8D716311093}"/>
            </a:ext>
          </a:extLst>
        </xdr:cNvPr>
        <xdr:cNvSpPr>
          <a:spLocks noChangeShapeType="1"/>
        </xdr:cNvSpPr>
      </xdr:nvSpPr>
      <xdr:spPr bwMode="auto">
        <a:xfrm flipH="1">
          <a:off x="2857500" y="3162300"/>
          <a:ext cx="0" cy="22288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43</xdr:row>
      <xdr:rowOff>9525</xdr:rowOff>
    </xdr:from>
    <xdr:to>
      <xdr:col>25</xdr:col>
      <xdr:colOff>0</xdr:colOff>
      <xdr:row>48</xdr:row>
      <xdr:rowOff>9525</xdr:rowOff>
    </xdr:to>
    <xdr:sp macro="" textlink="">
      <xdr:nvSpPr>
        <xdr:cNvPr id="200906" name="Line 63">
          <a:extLst>
            <a:ext uri="{FF2B5EF4-FFF2-40B4-BE49-F238E27FC236}">
              <a16:creationId xmlns:a16="http://schemas.microsoft.com/office/drawing/2014/main" id="{E1D25AFE-22D6-4B3A-9797-CDD1A02C6345}"/>
            </a:ext>
          </a:extLst>
        </xdr:cNvPr>
        <xdr:cNvSpPr>
          <a:spLocks noChangeShapeType="1"/>
        </xdr:cNvSpPr>
      </xdr:nvSpPr>
      <xdr:spPr bwMode="auto">
        <a:xfrm>
          <a:off x="2857500" y="5391150"/>
          <a:ext cx="0" cy="619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43</xdr:row>
      <xdr:rowOff>9525</xdr:rowOff>
    </xdr:from>
    <xdr:to>
      <xdr:col>26</xdr:col>
      <xdr:colOff>9525</xdr:colOff>
      <xdr:row>43</xdr:row>
      <xdr:rowOff>9525</xdr:rowOff>
    </xdr:to>
    <xdr:sp macro="" textlink="">
      <xdr:nvSpPr>
        <xdr:cNvPr id="200907" name="Line 64">
          <a:extLst>
            <a:ext uri="{FF2B5EF4-FFF2-40B4-BE49-F238E27FC236}">
              <a16:creationId xmlns:a16="http://schemas.microsoft.com/office/drawing/2014/main" id="{37A4D090-330B-435D-994F-CE2BD6215983}"/>
            </a:ext>
          </a:extLst>
        </xdr:cNvPr>
        <xdr:cNvSpPr>
          <a:spLocks noChangeShapeType="1"/>
        </xdr:cNvSpPr>
      </xdr:nvSpPr>
      <xdr:spPr bwMode="auto">
        <a:xfrm>
          <a:off x="2743200" y="5391150"/>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18</xdr:row>
      <xdr:rowOff>0</xdr:rowOff>
    </xdr:from>
    <xdr:to>
      <xdr:col>26</xdr:col>
      <xdr:colOff>0</xdr:colOff>
      <xdr:row>18</xdr:row>
      <xdr:rowOff>0</xdr:rowOff>
    </xdr:to>
    <xdr:sp macro="" textlink="">
      <xdr:nvSpPr>
        <xdr:cNvPr id="200908" name="Line 69">
          <a:extLst>
            <a:ext uri="{FF2B5EF4-FFF2-40B4-BE49-F238E27FC236}">
              <a16:creationId xmlns:a16="http://schemas.microsoft.com/office/drawing/2014/main" id="{23092074-D156-45AD-82B2-6F83EA635720}"/>
            </a:ext>
          </a:extLst>
        </xdr:cNvPr>
        <xdr:cNvSpPr>
          <a:spLocks noChangeShapeType="1"/>
        </xdr:cNvSpPr>
      </xdr:nvSpPr>
      <xdr:spPr bwMode="auto">
        <a:xfrm>
          <a:off x="2724150" y="22860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15</xdr:row>
      <xdr:rowOff>19050</xdr:rowOff>
    </xdr:from>
    <xdr:to>
      <xdr:col>31</xdr:col>
      <xdr:colOff>0</xdr:colOff>
      <xdr:row>18</xdr:row>
      <xdr:rowOff>9525</xdr:rowOff>
    </xdr:to>
    <xdr:sp macro="" textlink="">
      <xdr:nvSpPr>
        <xdr:cNvPr id="200909" name="Rectangle 71" descr="Outlined diamond">
          <a:extLst>
            <a:ext uri="{FF2B5EF4-FFF2-40B4-BE49-F238E27FC236}">
              <a16:creationId xmlns:a16="http://schemas.microsoft.com/office/drawing/2014/main" id="{3291344E-5F97-4D51-ACF5-00C11ADBC975}"/>
            </a:ext>
          </a:extLst>
        </xdr:cNvPr>
        <xdr:cNvSpPr>
          <a:spLocks noChangeArrowheads="1"/>
        </xdr:cNvSpPr>
      </xdr:nvSpPr>
      <xdr:spPr bwMode="auto">
        <a:xfrm>
          <a:off x="3429000" y="1933575"/>
          <a:ext cx="114300" cy="36195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33</xdr:col>
      <xdr:colOff>19050</xdr:colOff>
      <xdr:row>15</xdr:row>
      <xdr:rowOff>19050</xdr:rowOff>
    </xdr:from>
    <xdr:to>
      <xdr:col>34</xdr:col>
      <xdr:colOff>19050</xdr:colOff>
      <xdr:row>18</xdr:row>
      <xdr:rowOff>9525</xdr:rowOff>
    </xdr:to>
    <xdr:sp macro="" textlink="">
      <xdr:nvSpPr>
        <xdr:cNvPr id="200910" name="Rectangle 72" descr="Outlined diamond">
          <a:extLst>
            <a:ext uri="{FF2B5EF4-FFF2-40B4-BE49-F238E27FC236}">
              <a16:creationId xmlns:a16="http://schemas.microsoft.com/office/drawing/2014/main" id="{680EA52D-4432-47D8-818F-02DA9E5BB29A}"/>
            </a:ext>
          </a:extLst>
        </xdr:cNvPr>
        <xdr:cNvSpPr>
          <a:spLocks noChangeArrowheads="1"/>
        </xdr:cNvSpPr>
      </xdr:nvSpPr>
      <xdr:spPr bwMode="auto">
        <a:xfrm>
          <a:off x="3790950" y="1933575"/>
          <a:ext cx="114300" cy="36195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38</xdr:col>
      <xdr:colOff>9525</xdr:colOff>
      <xdr:row>36</xdr:row>
      <xdr:rowOff>26670</xdr:rowOff>
    </xdr:from>
    <xdr:to>
      <xdr:col>40</xdr:col>
      <xdr:colOff>28927</xdr:colOff>
      <xdr:row>38</xdr:row>
      <xdr:rowOff>9505</xdr:rowOff>
    </xdr:to>
    <xdr:sp macro="" textlink="">
      <xdr:nvSpPr>
        <xdr:cNvPr id="30" name="Oval 80">
          <a:extLst>
            <a:ext uri="{FF2B5EF4-FFF2-40B4-BE49-F238E27FC236}">
              <a16:creationId xmlns:a16="http://schemas.microsoft.com/office/drawing/2014/main" id="{2EF77EDE-F5A9-4E1F-AA3A-C8911C52778D}"/>
            </a:ext>
          </a:extLst>
        </xdr:cNvPr>
        <xdr:cNvSpPr>
          <a:spLocks noChangeArrowheads="1"/>
        </xdr:cNvSpPr>
      </xdr:nvSpPr>
      <xdr:spPr bwMode="auto">
        <a:xfrm>
          <a:off x="4371975" y="5848350"/>
          <a:ext cx="228600"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a:t>
          </a:r>
        </a:p>
      </xdr:txBody>
    </xdr:sp>
    <xdr:clientData/>
  </xdr:twoCellAnchor>
  <xdr:twoCellAnchor>
    <xdr:from>
      <xdr:col>34</xdr:col>
      <xdr:colOff>19050</xdr:colOff>
      <xdr:row>37</xdr:row>
      <xdr:rowOff>95250</xdr:rowOff>
    </xdr:from>
    <xdr:to>
      <xdr:col>38</xdr:col>
      <xdr:colOff>57150</xdr:colOff>
      <xdr:row>40</xdr:row>
      <xdr:rowOff>57150</xdr:rowOff>
    </xdr:to>
    <xdr:sp macro="" textlink="">
      <xdr:nvSpPr>
        <xdr:cNvPr id="200912" name="Line 81">
          <a:extLst>
            <a:ext uri="{FF2B5EF4-FFF2-40B4-BE49-F238E27FC236}">
              <a16:creationId xmlns:a16="http://schemas.microsoft.com/office/drawing/2014/main" id="{22811218-A03F-43E0-ACB2-76494E792895}"/>
            </a:ext>
          </a:extLst>
        </xdr:cNvPr>
        <xdr:cNvSpPr>
          <a:spLocks noChangeShapeType="1"/>
        </xdr:cNvSpPr>
      </xdr:nvSpPr>
      <xdr:spPr bwMode="auto">
        <a:xfrm flipH="1">
          <a:off x="3905250" y="4733925"/>
          <a:ext cx="4953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57150</xdr:colOff>
      <xdr:row>6</xdr:row>
      <xdr:rowOff>19050</xdr:rowOff>
    </xdr:from>
    <xdr:to>
      <xdr:col>32</xdr:col>
      <xdr:colOff>9525</xdr:colOff>
      <xdr:row>42</xdr:row>
      <xdr:rowOff>114300</xdr:rowOff>
    </xdr:to>
    <xdr:grpSp>
      <xdr:nvGrpSpPr>
        <xdr:cNvPr id="200913" name="Group 171">
          <a:extLst>
            <a:ext uri="{FF2B5EF4-FFF2-40B4-BE49-F238E27FC236}">
              <a16:creationId xmlns:a16="http://schemas.microsoft.com/office/drawing/2014/main" id="{4D6F1FB7-0C9E-4A7E-8EDD-A4D0A587656F}"/>
            </a:ext>
          </a:extLst>
        </xdr:cNvPr>
        <xdr:cNvGrpSpPr>
          <a:grpSpLocks/>
        </xdr:cNvGrpSpPr>
      </xdr:nvGrpSpPr>
      <xdr:grpSpPr bwMode="auto">
        <a:xfrm>
          <a:off x="1680541" y="913572"/>
          <a:ext cx="2039593" cy="4567858"/>
          <a:chOff x="219" y="79"/>
          <a:chExt cx="264" cy="625"/>
        </a:xfrm>
      </xdr:grpSpPr>
      <xdr:sp macro="" textlink="">
        <xdr:nvSpPr>
          <xdr:cNvPr id="200968" name="Line 62">
            <a:extLst>
              <a:ext uri="{FF2B5EF4-FFF2-40B4-BE49-F238E27FC236}">
                <a16:creationId xmlns:a16="http://schemas.microsoft.com/office/drawing/2014/main" id="{E1724573-82C7-4D88-AB15-92B6422C70D6}"/>
              </a:ext>
            </a:extLst>
          </xdr:cNvPr>
          <xdr:cNvSpPr>
            <a:spLocks noChangeShapeType="1"/>
          </xdr:cNvSpPr>
        </xdr:nvSpPr>
        <xdr:spPr bwMode="auto">
          <a:xfrm flipH="1" flipV="1">
            <a:off x="480" y="170"/>
            <a:ext cx="3" cy="53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69" name="Line 32">
            <a:extLst>
              <a:ext uri="{FF2B5EF4-FFF2-40B4-BE49-F238E27FC236}">
                <a16:creationId xmlns:a16="http://schemas.microsoft.com/office/drawing/2014/main" id="{1D9ED375-8C2D-479C-B600-787703F2E325}"/>
              </a:ext>
            </a:extLst>
          </xdr:cNvPr>
          <xdr:cNvSpPr>
            <a:spLocks noChangeShapeType="1"/>
          </xdr:cNvSpPr>
        </xdr:nvSpPr>
        <xdr:spPr bwMode="auto">
          <a:xfrm>
            <a:off x="256" y="172"/>
            <a:ext cx="2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Oval 82">
            <a:extLst>
              <a:ext uri="{FF2B5EF4-FFF2-40B4-BE49-F238E27FC236}">
                <a16:creationId xmlns:a16="http://schemas.microsoft.com/office/drawing/2014/main" id="{45FCF165-F2CC-4587-A4CD-291C9664EC27}"/>
              </a:ext>
            </a:extLst>
          </xdr:cNvPr>
          <xdr:cNvSpPr>
            <a:spLocks noChangeArrowheads="1"/>
          </xdr:cNvSpPr>
        </xdr:nvSpPr>
        <xdr:spPr bwMode="auto">
          <a:xfrm>
            <a:off x="219" y="7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a:t>
            </a:r>
          </a:p>
        </xdr:txBody>
      </xdr:sp>
      <xdr:sp macro="" textlink="">
        <xdr:nvSpPr>
          <xdr:cNvPr id="200971" name="Line 83">
            <a:extLst>
              <a:ext uri="{FF2B5EF4-FFF2-40B4-BE49-F238E27FC236}">
                <a16:creationId xmlns:a16="http://schemas.microsoft.com/office/drawing/2014/main" id="{DD4F2842-4E99-4984-8571-3633E09FE750}"/>
              </a:ext>
            </a:extLst>
          </xdr:cNvPr>
          <xdr:cNvSpPr>
            <a:spLocks noChangeShapeType="1"/>
          </xdr:cNvSpPr>
        </xdr:nvSpPr>
        <xdr:spPr bwMode="auto">
          <a:xfrm flipH="1" flipV="1">
            <a:off x="240" y="112"/>
            <a:ext cx="41" cy="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0</xdr:colOff>
      <xdr:row>12</xdr:row>
      <xdr:rowOff>85725</xdr:rowOff>
    </xdr:from>
    <xdr:to>
      <xdr:col>31</xdr:col>
      <xdr:colOff>0</xdr:colOff>
      <xdr:row>16</xdr:row>
      <xdr:rowOff>38100</xdr:rowOff>
    </xdr:to>
    <xdr:grpSp>
      <xdr:nvGrpSpPr>
        <xdr:cNvPr id="200914" name="Group 162">
          <a:extLst>
            <a:ext uri="{FF2B5EF4-FFF2-40B4-BE49-F238E27FC236}">
              <a16:creationId xmlns:a16="http://schemas.microsoft.com/office/drawing/2014/main" id="{439EC5E9-A440-4257-9F9F-E1BB190C3210}"/>
            </a:ext>
          </a:extLst>
        </xdr:cNvPr>
        <xdr:cNvGrpSpPr>
          <a:grpSpLocks/>
        </xdr:cNvGrpSpPr>
      </xdr:nvGrpSpPr>
      <xdr:grpSpPr bwMode="auto">
        <a:xfrm>
          <a:off x="1971261" y="1725682"/>
          <a:ext cx="1623391" cy="449331"/>
          <a:chOff x="255" y="203"/>
          <a:chExt cx="210" cy="62"/>
        </a:xfrm>
      </xdr:grpSpPr>
      <xdr:sp macro="" textlink="">
        <xdr:nvSpPr>
          <xdr:cNvPr id="200965" name="Line 61">
            <a:extLst>
              <a:ext uri="{FF2B5EF4-FFF2-40B4-BE49-F238E27FC236}">
                <a16:creationId xmlns:a16="http://schemas.microsoft.com/office/drawing/2014/main" id="{B7FFD6DB-9643-4A64-B6E6-575D009881E7}"/>
              </a:ext>
            </a:extLst>
          </xdr:cNvPr>
          <xdr:cNvSpPr>
            <a:spLocks noChangeShapeType="1"/>
          </xdr:cNvSpPr>
        </xdr:nvSpPr>
        <xdr:spPr bwMode="auto">
          <a:xfrm flipV="1">
            <a:off x="255" y="204"/>
            <a:ext cx="21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Oval 84">
            <a:extLst>
              <a:ext uri="{FF2B5EF4-FFF2-40B4-BE49-F238E27FC236}">
                <a16:creationId xmlns:a16="http://schemas.microsoft.com/office/drawing/2014/main" id="{31040526-6921-4441-BE8F-391B638D6343}"/>
              </a:ext>
            </a:extLst>
          </xdr:cNvPr>
          <xdr:cNvSpPr>
            <a:spLocks noChangeArrowheads="1"/>
          </xdr:cNvSpPr>
        </xdr:nvSpPr>
        <xdr:spPr bwMode="auto">
          <a:xfrm>
            <a:off x="263" y="232"/>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a:t>
            </a:r>
          </a:p>
          <a:p>
            <a:pPr algn="l" rtl="0">
              <a:defRPr sz="1000"/>
            </a:pPr>
            <a:r>
              <a:rPr lang="en-US" sz="1000" b="0" i="0" u="none" strike="noStrike" baseline="0">
                <a:solidFill>
                  <a:srgbClr val="000000"/>
                </a:solidFill>
                <a:latin typeface="Arial"/>
                <a:cs typeface="Arial"/>
              </a:rPr>
              <a:t>E</a:t>
            </a:r>
          </a:p>
        </xdr:txBody>
      </xdr:sp>
      <xdr:sp macro="" textlink="">
        <xdr:nvSpPr>
          <xdr:cNvPr id="200967" name="Line 85">
            <a:extLst>
              <a:ext uri="{FF2B5EF4-FFF2-40B4-BE49-F238E27FC236}">
                <a16:creationId xmlns:a16="http://schemas.microsoft.com/office/drawing/2014/main" id="{6166ADED-06A6-4D28-A205-69BB63F8FDB6}"/>
              </a:ext>
            </a:extLst>
          </xdr:cNvPr>
          <xdr:cNvSpPr>
            <a:spLocks noChangeShapeType="1"/>
          </xdr:cNvSpPr>
        </xdr:nvSpPr>
        <xdr:spPr bwMode="auto">
          <a:xfrm flipV="1">
            <a:off x="285" y="203"/>
            <a:ext cx="19" cy="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76</xdr:col>
      <xdr:colOff>9525</xdr:colOff>
      <xdr:row>7</xdr:row>
      <xdr:rowOff>19050</xdr:rowOff>
    </xdr:from>
    <xdr:to>
      <xdr:col>80</xdr:col>
      <xdr:colOff>0</xdr:colOff>
      <xdr:row>7</xdr:row>
      <xdr:rowOff>95250</xdr:rowOff>
    </xdr:to>
    <xdr:sp macro="" textlink="">
      <xdr:nvSpPr>
        <xdr:cNvPr id="200915" name="Rectangle 104" descr="40%">
          <a:extLst>
            <a:ext uri="{FF2B5EF4-FFF2-40B4-BE49-F238E27FC236}">
              <a16:creationId xmlns:a16="http://schemas.microsoft.com/office/drawing/2014/main" id="{058F5DB9-EA68-489C-A706-6F385D7ED5EE}"/>
            </a:ext>
          </a:extLst>
        </xdr:cNvPr>
        <xdr:cNvSpPr>
          <a:spLocks noChangeArrowheads="1"/>
        </xdr:cNvSpPr>
      </xdr:nvSpPr>
      <xdr:spPr bwMode="auto">
        <a:xfrm>
          <a:off x="8696325" y="9429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8</xdr:row>
      <xdr:rowOff>19050</xdr:rowOff>
    </xdr:from>
    <xdr:to>
      <xdr:col>80</xdr:col>
      <xdr:colOff>0</xdr:colOff>
      <xdr:row>8</xdr:row>
      <xdr:rowOff>95250</xdr:rowOff>
    </xdr:to>
    <xdr:sp macro="" textlink="">
      <xdr:nvSpPr>
        <xdr:cNvPr id="200916" name="Rectangle 105" descr="20%">
          <a:extLst>
            <a:ext uri="{FF2B5EF4-FFF2-40B4-BE49-F238E27FC236}">
              <a16:creationId xmlns:a16="http://schemas.microsoft.com/office/drawing/2014/main" id="{5FEAF5E9-2827-4DFE-9CFC-D8E88C12BF4E}"/>
            </a:ext>
          </a:extLst>
        </xdr:cNvPr>
        <xdr:cNvSpPr>
          <a:spLocks noChangeArrowheads="1"/>
        </xdr:cNvSpPr>
      </xdr:nvSpPr>
      <xdr:spPr bwMode="auto">
        <a:xfrm>
          <a:off x="8696325" y="10668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9</xdr:row>
      <xdr:rowOff>19050</xdr:rowOff>
    </xdr:from>
    <xdr:to>
      <xdr:col>80</xdr:col>
      <xdr:colOff>0</xdr:colOff>
      <xdr:row>9</xdr:row>
      <xdr:rowOff>95250</xdr:rowOff>
    </xdr:to>
    <xdr:sp macro="" textlink="">
      <xdr:nvSpPr>
        <xdr:cNvPr id="200917" name="Rectangle 106" descr="Dark upward diagonal">
          <a:extLst>
            <a:ext uri="{FF2B5EF4-FFF2-40B4-BE49-F238E27FC236}">
              <a16:creationId xmlns:a16="http://schemas.microsoft.com/office/drawing/2014/main" id="{144C5CB5-091B-44F7-90C6-126C70ABA256}"/>
            </a:ext>
          </a:extLst>
        </xdr:cNvPr>
        <xdr:cNvSpPr>
          <a:spLocks noChangeArrowheads="1"/>
        </xdr:cNvSpPr>
      </xdr:nvSpPr>
      <xdr:spPr bwMode="auto">
        <a:xfrm>
          <a:off x="8696325" y="1190625"/>
          <a:ext cx="447675" cy="7620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10</xdr:row>
      <xdr:rowOff>28575</xdr:rowOff>
    </xdr:from>
    <xdr:to>
      <xdr:col>80</xdr:col>
      <xdr:colOff>0</xdr:colOff>
      <xdr:row>10</xdr:row>
      <xdr:rowOff>104775</xdr:rowOff>
    </xdr:to>
    <xdr:sp macro="" textlink="">
      <xdr:nvSpPr>
        <xdr:cNvPr id="200918" name="Rectangle 107" descr="Outlined diamond">
          <a:extLst>
            <a:ext uri="{FF2B5EF4-FFF2-40B4-BE49-F238E27FC236}">
              <a16:creationId xmlns:a16="http://schemas.microsoft.com/office/drawing/2014/main" id="{CCDFCF21-1FE6-47FA-8EA8-4D25B26E550A}"/>
            </a:ext>
          </a:extLst>
        </xdr:cNvPr>
        <xdr:cNvSpPr>
          <a:spLocks noChangeArrowheads="1"/>
        </xdr:cNvSpPr>
      </xdr:nvSpPr>
      <xdr:spPr bwMode="auto">
        <a:xfrm>
          <a:off x="8696325" y="1323975"/>
          <a:ext cx="447675" cy="7620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26</xdr:col>
      <xdr:colOff>0</xdr:colOff>
      <xdr:row>4</xdr:row>
      <xdr:rowOff>104775</xdr:rowOff>
    </xdr:from>
    <xdr:to>
      <xdr:col>40</xdr:col>
      <xdr:colOff>76200</xdr:colOff>
      <xdr:row>9</xdr:row>
      <xdr:rowOff>0</xdr:rowOff>
    </xdr:to>
    <xdr:grpSp>
      <xdr:nvGrpSpPr>
        <xdr:cNvPr id="200919" name="Group 118">
          <a:extLst>
            <a:ext uri="{FF2B5EF4-FFF2-40B4-BE49-F238E27FC236}">
              <a16:creationId xmlns:a16="http://schemas.microsoft.com/office/drawing/2014/main" id="{58D692C7-6632-4B82-889E-8C177F5BBD09}"/>
            </a:ext>
          </a:extLst>
        </xdr:cNvPr>
        <xdr:cNvGrpSpPr>
          <a:grpSpLocks/>
        </xdr:cNvGrpSpPr>
      </xdr:nvGrpSpPr>
      <xdr:grpSpPr bwMode="auto">
        <a:xfrm>
          <a:off x="3014870" y="750818"/>
          <a:ext cx="1699591" cy="516421"/>
          <a:chOff x="121" y="32"/>
          <a:chExt cx="220" cy="68"/>
        </a:xfrm>
      </xdr:grpSpPr>
      <xdr:sp macro="" textlink="">
        <xdr:nvSpPr>
          <xdr:cNvPr id="200958" name="Line 119">
            <a:extLst>
              <a:ext uri="{FF2B5EF4-FFF2-40B4-BE49-F238E27FC236}">
                <a16:creationId xmlns:a16="http://schemas.microsoft.com/office/drawing/2014/main" id="{C1C97C4E-B5CE-4608-B1A8-4437DAD96E2E}"/>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0959" name="Rectangle 120" descr="40%">
            <a:extLst>
              <a:ext uri="{FF2B5EF4-FFF2-40B4-BE49-F238E27FC236}">
                <a16:creationId xmlns:a16="http://schemas.microsoft.com/office/drawing/2014/main" id="{DF4B246F-70DC-429B-9180-303225161632}"/>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00960" name="Rectangle 121" descr="40%">
            <a:extLst>
              <a:ext uri="{FF2B5EF4-FFF2-40B4-BE49-F238E27FC236}">
                <a16:creationId xmlns:a16="http://schemas.microsoft.com/office/drawing/2014/main" id="{EE776B9F-098B-4830-BB19-E1C170951790}"/>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00961" name="Line 122">
            <a:extLst>
              <a:ext uri="{FF2B5EF4-FFF2-40B4-BE49-F238E27FC236}">
                <a16:creationId xmlns:a16="http://schemas.microsoft.com/office/drawing/2014/main" id="{60677549-AE97-4F35-A87D-504C6F3850C7}"/>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200962" name="Group 123">
            <a:extLst>
              <a:ext uri="{FF2B5EF4-FFF2-40B4-BE49-F238E27FC236}">
                <a16:creationId xmlns:a16="http://schemas.microsoft.com/office/drawing/2014/main" id="{BD4842B0-504C-47EC-809D-B3D589EF746D}"/>
              </a:ext>
            </a:extLst>
          </xdr:cNvPr>
          <xdr:cNvGrpSpPr>
            <a:grpSpLocks/>
          </xdr:cNvGrpSpPr>
        </xdr:nvGrpSpPr>
        <xdr:grpSpPr bwMode="auto">
          <a:xfrm>
            <a:off x="266" y="32"/>
            <a:ext cx="75" cy="36"/>
            <a:chOff x="193" y="31"/>
            <a:chExt cx="80" cy="33"/>
          </a:xfrm>
        </xdr:grpSpPr>
        <xdr:sp macro="" textlink="">
          <xdr:nvSpPr>
            <xdr:cNvPr id="200963" name="Line 124">
              <a:extLst>
                <a:ext uri="{FF2B5EF4-FFF2-40B4-BE49-F238E27FC236}">
                  <a16:creationId xmlns:a16="http://schemas.microsoft.com/office/drawing/2014/main" id="{3BBF5CD4-E47B-47B2-94F7-9791D0B6AD90}"/>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Oval 125">
              <a:extLst>
                <a:ext uri="{FF2B5EF4-FFF2-40B4-BE49-F238E27FC236}">
                  <a16:creationId xmlns:a16="http://schemas.microsoft.com/office/drawing/2014/main" id="{C2C34A4B-935E-4736-B04D-D60DDF08FC42}"/>
                </a:ext>
              </a:extLst>
            </xdr:cNvPr>
            <xdr:cNvSpPr>
              <a:spLocks noChangeArrowheads="1"/>
            </xdr:cNvSpPr>
          </xdr:nvSpPr>
          <xdr:spPr bwMode="auto">
            <a:xfrm>
              <a:off x="242" y="31"/>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30</xdr:col>
      <xdr:colOff>104775</xdr:colOff>
      <xdr:row>9</xdr:row>
      <xdr:rowOff>9525</xdr:rowOff>
    </xdr:from>
    <xdr:to>
      <xdr:col>31</xdr:col>
      <xdr:colOff>9525</xdr:colOff>
      <xdr:row>25</xdr:row>
      <xdr:rowOff>9525</xdr:rowOff>
    </xdr:to>
    <xdr:sp macro="" textlink="">
      <xdr:nvSpPr>
        <xdr:cNvPr id="200920" name="Line 129">
          <a:extLst>
            <a:ext uri="{FF2B5EF4-FFF2-40B4-BE49-F238E27FC236}">
              <a16:creationId xmlns:a16="http://schemas.microsoft.com/office/drawing/2014/main" id="{93D85D4E-2F04-4D99-A9A3-7C3D50CF344D}"/>
            </a:ext>
          </a:extLst>
        </xdr:cNvPr>
        <xdr:cNvSpPr>
          <a:spLocks noChangeShapeType="1"/>
        </xdr:cNvSpPr>
      </xdr:nvSpPr>
      <xdr:spPr bwMode="auto">
        <a:xfrm>
          <a:off x="3533775" y="1181100"/>
          <a:ext cx="19050"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9</xdr:row>
      <xdr:rowOff>9525</xdr:rowOff>
    </xdr:from>
    <xdr:to>
      <xdr:col>32</xdr:col>
      <xdr:colOff>104775</xdr:colOff>
      <xdr:row>25</xdr:row>
      <xdr:rowOff>9525</xdr:rowOff>
    </xdr:to>
    <xdr:sp macro="" textlink="">
      <xdr:nvSpPr>
        <xdr:cNvPr id="200921" name="Line 130">
          <a:extLst>
            <a:ext uri="{FF2B5EF4-FFF2-40B4-BE49-F238E27FC236}">
              <a16:creationId xmlns:a16="http://schemas.microsoft.com/office/drawing/2014/main" id="{33BA75EC-11C3-46E9-BB0E-2EBD69469308}"/>
            </a:ext>
          </a:extLst>
        </xdr:cNvPr>
        <xdr:cNvSpPr>
          <a:spLocks noChangeShapeType="1"/>
        </xdr:cNvSpPr>
      </xdr:nvSpPr>
      <xdr:spPr bwMode="auto">
        <a:xfrm flipH="1">
          <a:off x="3762375" y="1181100"/>
          <a:ext cx="0"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104775</xdr:colOff>
      <xdr:row>9</xdr:row>
      <xdr:rowOff>0</xdr:rowOff>
    </xdr:from>
    <xdr:to>
      <xdr:col>32</xdr:col>
      <xdr:colOff>104775</xdr:colOff>
      <xdr:row>9</xdr:row>
      <xdr:rowOff>0</xdr:rowOff>
    </xdr:to>
    <xdr:cxnSp macro="">
      <xdr:nvCxnSpPr>
        <xdr:cNvPr id="200922" name="AutoShape 135">
          <a:extLst>
            <a:ext uri="{FF2B5EF4-FFF2-40B4-BE49-F238E27FC236}">
              <a16:creationId xmlns:a16="http://schemas.microsoft.com/office/drawing/2014/main" id="{2184D75F-DDC1-4317-8345-5611972B53BE}"/>
            </a:ext>
          </a:extLst>
        </xdr:cNvPr>
        <xdr:cNvCxnSpPr>
          <a:cxnSpLocks noChangeShapeType="1"/>
          <a:stCxn id="200920" idx="0"/>
          <a:endCxn id="200921" idx="0"/>
        </xdr:cNvCxnSpPr>
      </xdr:nvCxnSpPr>
      <xdr:spPr bwMode="auto">
        <a:xfrm>
          <a:off x="3533775" y="1171575"/>
          <a:ext cx="2286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9525</xdr:colOff>
      <xdr:row>4</xdr:row>
      <xdr:rowOff>9525</xdr:rowOff>
    </xdr:from>
    <xdr:to>
      <xdr:col>33</xdr:col>
      <xdr:colOff>38100</xdr:colOff>
      <xdr:row>9</xdr:row>
      <xdr:rowOff>28575</xdr:rowOff>
    </xdr:to>
    <xdr:grpSp>
      <xdr:nvGrpSpPr>
        <xdr:cNvPr id="200923" name="Group 136">
          <a:extLst>
            <a:ext uri="{FF2B5EF4-FFF2-40B4-BE49-F238E27FC236}">
              <a16:creationId xmlns:a16="http://schemas.microsoft.com/office/drawing/2014/main" id="{63D273A3-0C4C-4BD7-BFD1-DCB1C1FC7D34}"/>
            </a:ext>
          </a:extLst>
        </xdr:cNvPr>
        <xdr:cNvGrpSpPr>
          <a:grpSpLocks/>
        </xdr:cNvGrpSpPr>
      </xdr:nvGrpSpPr>
      <xdr:grpSpPr bwMode="auto">
        <a:xfrm>
          <a:off x="2676525" y="655568"/>
          <a:ext cx="1188140" cy="640246"/>
          <a:chOff x="510" y="177"/>
          <a:chExt cx="154" cy="88"/>
        </a:xfrm>
      </xdr:grpSpPr>
      <xdr:sp macro="" textlink="">
        <xdr:nvSpPr>
          <xdr:cNvPr id="200953" name="Line 137">
            <a:extLst>
              <a:ext uri="{FF2B5EF4-FFF2-40B4-BE49-F238E27FC236}">
                <a16:creationId xmlns:a16="http://schemas.microsoft.com/office/drawing/2014/main" id="{A20A2C88-E73B-4F03-90E2-FB5F3BF6A5E5}"/>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Oval 138">
            <a:extLst>
              <a:ext uri="{FF2B5EF4-FFF2-40B4-BE49-F238E27FC236}">
                <a16:creationId xmlns:a16="http://schemas.microsoft.com/office/drawing/2014/main" id="{9D25706C-E663-49EA-83AB-E4ACFE47A72F}"/>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200955" name="Line 139">
            <a:extLst>
              <a:ext uri="{FF2B5EF4-FFF2-40B4-BE49-F238E27FC236}">
                <a16:creationId xmlns:a16="http://schemas.microsoft.com/office/drawing/2014/main" id="{F5D8714C-8CE8-4F89-A59F-16E3D15EE5C2}"/>
              </a:ext>
            </a:extLst>
          </xdr:cNvPr>
          <xdr:cNvSpPr>
            <a:spLocks noChangeShapeType="1"/>
          </xdr:cNvSpPr>
        </xdr:nvSpPr>
        <xdr:spPr bwMode="auto">
          <a:xfrm>
            <a:off x="621"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56" name="Line 140">
            <a:extLst>
              <a:ext uri="{FF2B5EF4-FFF2-40B4-BE49-F238E27FC236}">
                <a16:creationId xmlns:a16="http://schemas.microsoft.com/office/drawing/2014/main" id="{FC55AD77-2EA8-43D6-8661-327DA9086122}"/>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57" name="Line 141">
            <a:extLst>
              <a:ext uri="{FF2B5EF4-FFF2-40B4-BE49-F238E27FC236}">
                <a16:creationId xmlns:a16="http://schemas.microsoft.com/office/drawing/2014/main" id="{F1DD4A1F-87B6-4A65-B21F-EC98AD04671F}"/>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95250</xdr:colOff>
      <xdr:row>7</xdr:row>
      <xdr:rowOff>9525</xdr:rowOff>
    </xdr:from>
    <xdr:to>
      <xdr:col>42</xdr:col>
      <xdr:colOff>57150</xdr:colOff>
      <xdr:row>15</xdr:row>
      <xdr:rowOff>9525</xdr:rowOff>
    </xdr:to>
    <xdr:grpSp>
      <xdr:nvGrpSpPr>
        <xdr:cNvPr id="200924" name="Group 143">
          <a:extLst>
            <a:ext uri="{FF2B5EF4-FFF2-40B4-BE49-F238E27FC236}">
              <a16:creationId xmlns:a16="http://schemas.microsoft.com/office/drawing/2014/main" id="{ECCB0DEE-0900-4455-B6DE-732C56463D1B}"/>
            </a:ext>
          </a:extLst>
        </xdr:cNvPr>
        <xdr:cNvGrpSpPr>
          <a:grpSpLocks/>
        </xdr:cNvGrpSpPr>
      </xdr:nvGrpSpPr>
      <xdr:grpSpPr bwMode="auto">
        <a:xfrm>
          <a:off x="2762250" y="1028286"/>
          <a:ext cx="2165074" cy="993913"/>
          <a:chOff x="87" y="170"/>
          <a:chExt cx="279" cy="136"/>
        </a:xfrm>
      </xdr:grpSpPr>
      <xdr:sp macro="" textlink="">
        <xdr:nvSpPr>
          <xdr:cNvPr id="200944" name="Line 144">
            <a:extLst>
              <a:ext uri="{FF2B5EF4-FFF2-40B4-BE49-F238E27FC236}">
                <a16:creationId xmlns:a16="http://schemas.microsoft.com/office/drawing/2014/main" id="{BFF056F8-5437-4DCE-A138-90CF27A95163}"/>
              </a:ext>
            </a:extLst>
          </xdr:cNvPr>
          <xdr:cNvSpPr>
            <a:spLocks noChangeShapeType="1"/>
          </xdr:cNvSpPr>
        </xdr:nvSpPr>
        <xdr:spPr bwMode="auto">
          <a:xfrm>
            <a:off x="148" y="186"/>
            <a:ext cx="0" cy="11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45" name="Line 145">
            <a:extLst>
              <a:ext uri="{FF2B5EF4-FFF2-40B4-BE49-F238E27FC236}">
                <a16:creationId xmlns:a16="http://schemas.microsoft.com/office/drawing/2014/main" id="{2AC0BB4B-8403-428A-BD27-A7D01545E322}"/>
              </a:ext>
            </a:extLst>
          </xdr:cNvPr>
          <xdr:cNvSpPr>
            <a:spLocks noChangeShapeType="1"/>
          </xdr:cNvSpPr>
        </xdr:nvSpPr>
        <xdr:spPr bwMode="auto">
          <a:xfrm>
            <a:off x="147" y="305"/>
            <a:ext cx="4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46" name="Line 146">
            <a:extLst>
              <a:ext uri="{FF2B5EF4-FFF2-40B4-BE49-F238E27FC236}">
                <a16:creationId xmlns:a16="http://schemas.microsoft.com/office/drawing/2014/main" id="{B95DBAFB-31E6-42CA-94E6-89E96DBAE1F0}"/>
              </a:ext>
            </a:extLst>
          </xdr:cNvPr>
          <xdr:cNvSpPr>
            <a:spLocks noChangeShapeType="1"/>
          </xdr:cNvSpPr>
        </xdr:nvSpPr>
        <xdr:spPr bwMode="auto">
          <a:xfrm flipV="1">
            <a:off x="148" y="186"/>
            <a:ext cx="1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47" name="Line 148">
            <a:extLst>
              <a:ext uri="{FF2B5EF4-FFF2-40B4-BE49-F238E27FC236}">
                <a16:creationId xmlns:a16="http://schemas.microsoft.com/office/drawing/2014/main" id="{DF237A49-F39D-4491-ABB9-2736E580AAA0}"/>
              </a:ext>
            </a:extLst>
          </xdr:cNvPr>
          <xdr:cNvSpPr>
            <a:spLocks noChangeShapeType="1"/>
          </xdr:cNvSpPr>
        </xdr:nvSpPr>
        <xdr:spPr bwMode="auto">
          <a:xfrm>
            <a:off x="226" y="305"/>
            <a:ext cx="43"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48" name="Line 149">
            <a:extLst>
              <a:ext uri="{FF2B5EF4-FFF2-40B4-BE49-F238E27FC236}">
                <a16:creationId xmlns:a16="http://schemas.microsoft.com/office/drawing/2014/main" id="{79D820F1-7FFC-4733-8F7C-A9BECC318555}"/>
              </a:ext>
            </a:extLst>
          </xdr:cNvPr>
          <xdr:cNvSpPr>
            <a:spLocks noChangeShapeType="1"/>
          </xdr:cNvSpPr>
        </xdr:nvSpPr>
        <xdr:spPr bwMode="auto">
          <a:xfrm flipH="1">
            <a:off x="267" y="186"/>
            <a:ext cx="1" cy="117"/>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49" name="Line 150">
            <a:extLst>
              <a:ext uri="{FF2B5EF4-FFF2-40B4-BE49-F238E27FC236}">
                <a16:creationId xmlns:a16="http://schemas.microsoft.com/office/drawing/2014/main" id="{08D6F829-1745-4F3C-95A9-F0EEECCFB4AB}"/>
              </a:ext>
            </a:extLst>
          </xdr:cNvPr>
          <xdr:cNvSpPr>
            <a:spLocks noChangeShapeType="1"/>
          </xdr:cNvSpPr>
        </xdr:nvSpPr>
        <xdr:spPr bwMode="auto">
          <a:xfrm>
            <a:off x="103" y="170"/>
            <a:ext cx="0" cy="136"/>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0950" name="Line 151">
            <a:extLst>
              <a:ext uri="{FF2B5EF4-FFF2-40B4-BE49-F238E27FC236}">
                <a16:creationId xmlns:a16="http://schemas.microsoft.com/office/drawing/2014/main" id="{5950AF68-E1FF-41F1-B0DE-CBB153CC1F68}"/>
              </a:ext>
            </a:extLst>
          </xdr:cNvPr>
          <xdr:cNvSpPr>
            <a:spLocks noChangeShapeType="1"/>
          </xdr:cNvSpPr>
        </xdr:nvSpPr>
        <xdr:spPr bwMode="auto">
          <a:xfrm>
            <a:off x="87" y="305"/>
            <a:ext cx="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51" name="Line 152">
            <a:extLst>
              <a:ext uri="{FF2B5EF4-FFF2-40B4-BE49-F238E27FC236}">
                <a16:creationId xmlns:a16="http://schemas.microsoft.com/office/drawing/2014/main" id="{D3887716-A81F-4974-9171-4B60BC09D426}"/>
              </a:ext>
            </a:extLst>
          </xdr:cNvPr>
          <xdr:cNvSpPr>
            <a:spLocks noChangeShapeType="1"/>
          </xdr:cNvSpPr>
        </xdr:nvSpPr>
        <xdr:spPr bwMode="auto">
          <a:xfrm flipH="1">
            <a:off x="268" y="206"/>
            <a:ext cx="71"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 name="Oval 153">
            <a:extLst>
              <a:ext uri="{FF2B5EF4-FFF2-40B4-BE49-F238E27FC236}">
                <a16:creationId xmlns:a16="http://schemas.microsoft.com/office/drawing/2014/main" id="{47343AA1-C003-4965-9713-B67FDF98F77F}"/>
              </a:ext>
            </a:extLst>
          </xdr:cNvPr>
          <xdr:cNvSpPr>
            <a:spLocks noChangeArrowheads="1"/>
          </xdr:cNvSpPr>
        </xdr:nvSpPr>
        <xdr:spPr bwMode="auto">
          <a:xfrm>
            <a:off x="336" y="188"/>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grpSp>
    <xdr:clientData/>
  </xdr:twoCellAnchor>
  <xdr:twoCellAnchor>
    <xdr:from>
      <xdr:col>35</xdr:col>
      <xdr:colOff>104776</xdr:colOff>
      <xdr:row>11</xdr:row>
      <xdr:rowOff>38227</xdr:rowOff>
    </xdr:from>
    <xdr:to>
      <xdr:col>36</xdr:col>
      <xdr:colOff>1</xdr:colOff>
      <xdr:row>13</xdr:row>
      <xdr:rowOff>38115</xdr:rowOff>
    </xdr:to>
    <xdr:cxnSp macro="">
      <xdr:nvCxnSpPr>
        <xdr:cNvPr id="72" name="Straight Connector 71">
          <a:extLst>
            <a:ext uri="{FF2B5EF4-FFF2-40B4-BE49-F238E27FC236}">
              <a16:creationId xmlns:a16="http://schemas.microsoft.com/office/drawing/2014/main" id="{5B7E75D8-A1DF-4FDE-81D2-BF3DA31C3BE8}"/>
            </a:ext>
          </a:extLst>
        </xdr:cNvPr>
        <xdr:cNvCxnSpPr/>
      </xdr:nvCxnSpPr>
      <xdr:spPr bwMode="auto">
        <a:xfrm rot="5400000">
          <a:off x="3948170" y="1976508"/>
          <a:ext cx="323738" cy="9525"/>
        </a:xfrm>
        <a:prstGeom prst="line">
          <a:avLst/>
        </a:prstGeom>
        <a:ln w="25400">
          <a:noFill/>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76200</xdr:colOff>
      <xdr:row>9</xdr:row>
      <xdr:rowOff>0</xdr:rowOff>
    </xdr:from>
    <xdr:to>
      <xdr:col>48</xdr:col>
      <xdr:colOff>0</xdr:colOff>
      <xdr:row>43</xdr:row>
      <xdr:rowOff>76200</xdr:rowOff>
    </xdr:to>
    <xdr:grpSp>
      <xdr:nvGrpSpPr>
        <xdr:cNvPr id="200926" name="Group 132">
          <a:extLst>
            <a:ext uri="{FF2B5EF4-FFF2-40B4-BE49-F238E27FC236}">
              <a16:creationId xmlns:a16="http://schemas.microsoft.com/office/drawing/2014/main" id="{5B8C3853-5E10-4843-8F07-68942823AC49}"/>
            </a:ext>
          </a:extLst>
        </xdr:cNvPr>
        <xdr:cNvGrpSpPr>
          <a:grpSpLocks/>
        </xdr:cNvGrpSpPr>
      </xdr:nvGrpSpPr>
      <xdr:grpSpPr bwMode="auto">
        <a:xfrm>
          <a:off x="3670852" y="1267239"/>
          <a:ext cx="1895061" cy="4300331"/>
          <a:chOff x="3771900" y="8229600"/>
          <a:chExt cx="1871654" cy="4396988"/>
        </a:xfrm>
      </xdr:grpSpPr>
      <xdr:sp macro="" textlink="">
        <xdr:nvSpPr>
          <xdr:cNvPr id="74" name="TextBox 73">
            <a:extLst>
              <a:ext uri="{FF2B5EF4-FFF2-40B4-BE49-F238E27FC236}">
                <a16:creationId xmlns:a16="http://schemas.microsoft.com/office/drawing/2014/main" id="{BE1C207D-5A23-4D2E-BC52-6272BB817E9E}"/>
              </a:ext>
            </a:extLst>
          </xdr:cNvPr>
          <xdr:cNvSpPr txBox="1"/>
        </xdr:nvSpPr>
        <xdr:spPr bwMode="auto">
          <a:xfrm>
            <a:off x="4784121" y="8864720"/>
            <a:ext cx="143239" cy="322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vert270" wrap="square" rtlCol="0" anchor="t"/>
          <a:lstStyle/>
          <a:p>
            <a:r>
              <a:rPr lang="en-US" sz="1600" baseline="70000"/>
              <a:t>110</a:t>
            </a:r>
          </a:p>
        </xdr:txBody>
      </xdr:sp>
      <xdr:grpSp>
        <xdr:nvGrpSpPr>
          <xdr:cNvPr id="200930" name="Group 131">
            <a:extLst>
              <a:ext uri="{FF2B5EF4-FFF2-40B4-BE49-F238E27FC236}">
                <a16:creationId xmlns:a16="http://schemas.microsoft.com/office/drawing/2014/main" id="{B3580BFB-3372-465C-99AC-C17A50BAB7D4}"/>
              </a:ext>
            </a:extLst>
          </xdr:cNvPr>
          <xdr:cNvGrpSpPr>
            <a:grpSpLocks/>
          </xdr:cNvGrpSpPr>
        </xdr:nvGrpSpPr>
        <xdr:grpSpPr bwMode="auto">
          <a:xfrm>
            <a:off x="3771900" y="8229600"/>
            <a:ext cx="1871654" cy="4396988"/>
            <a:chOff x="3771900" y="8229600"/>
            <a:chExt cx="1871654" cy="4396988"/>
          </a:xfrm>
        </xdr:grpSpPr>
        <xdr:sp macro="" textlink="">
          <xdr:nvSpPr>
            <xdr:cNvPr id="200931" name="Rectangle 110">
              <a:extLst>
                <a:ext uri="{FF2B5EF4-FFF2-40B4-BE49-F238E27FC236}">
                  <a16:creationId xmlns:a16="http://schemas.microsoft.com/office/drawing/2014/main" id="{F94C41A1-234B-423F-B96F-5066ACAF85E7}"/>
                </a:ext>
              </a:extLst>
            </xdr:cNvPr>
            <xdr:cNvSpPr>
              <a:spLocks noChangeArrowheads="1"/>
            </xdr:cNvSpPr>
          </xdr:nvSpPr>
          <xdr:spPr bwMode="auto">
            <a:xfrm>
              <a:off x="3771900" y="12026900"/>
              <a:ext cx="107118" cy="515026"/>
            </a:xfrm>
            <a:prstGeom prst="rect">
              <a:avLst/>
            </a:prstGeom>
            <a:solidFill>
              <a:srgbClr val="FFFFFF"/>
            </a:solidFill>
            <a:ln w="9525">
              <a:solidFill>
                <a:srgbClr val="000000"/>
              </a:solidFill>
              <a:miter lim="800000"/>
              <a:headEnd/>
              <a:tailEnd/>
            </a:ln>
          </xdr:spPr>
        </xdr:sp>
        <xdr:sp macro="" textlink="">
          <xdr:nvSpPr>
            <xdr:cNvPr id="200932" name="Line 111">
              <a:extLst>
                <a:ext uri="{FF2B5EF4-FFF2-40B4-BE49-F238E27FC236}">
                  <a16:creationId xmlns:a16="http://schemas.microsoft.com/office/drawing/2014/main" id="{C2CFDCCF-6021-44BB-A945-4B7A3C3334AF}"/>
                </a:ext>
              </a:extLst>
            </xdr:cNvPr>
            <xdr:cNvSpPr>
              <a:spLocks noChangeShapeType="1"/>
            </xdr:cNvSpPr>
          </xdr:nvSpPr>
          <xdr:spPr bwMode="auto">
            <a:xfrm>
              <a:off x="3898900" y="12382500"/>
              <a:ext cx="543239" cy="821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 name="Oval 112">
              <a:extLst>
                <a:ext uri="{FF2B5EF4-FFF2-40B4-BE49-F238E27FC236}">
                  <a16:creationId xmlns:a16="http://schemas.microsoft.com/office/drawing/2014/main" id="{E0B7DA7E-E3E3-4F39-B3D3-4A2B797EE352}"/>
                </a:ext>
              </a:extLst>
            </xdr:cNvPr>
            <xdr:cNvSpPr>
              <a:spLocks noChangeArrowheads="1"/>
            </xdr:cNvSpPr>
          </xdr:nvSpPr>
          <xdr:spPr bwMode="auto">
            <a:xfrm>
              <a:off x="4421249" y="12392082"/>
              <a:ext cx="238731" cy="234506"/>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a:t>
              </a:r>
            </a:p>
          </xdr:txBody>
        </xdr:sp>
        <xdr:sp macro="" textlink="">
          <xdr:nvSpPr>
            <xdr:cNvPr id="200934" name="Line 115">
              <a:extLst>
                <a:ext uri="{FF2B5EF4-FFF2-40B4-BE49-F238E27FC236}">
                  <a16:creationId xmlns:a16="http://schemas.microsoft.com/office/drawing/2014/main" id="{4E781A57-0DDB-463F-8090-7E31939F62A7}"/>
                </a:ext>
              </a:extLst>
            </xdr:cNvPr>
            <xdr:cNvSpPr>
              <a:spLocks noChangeShapeType="1"/>
            </xdr:cNvSpPr>
          </xdr:nvSpPr>
          <xdr:spPr bwMode="auto">
            <a:xfrm flipV="1">
              <a:off x="3873500" y="8661400"/>
              <a:ext cx="0" cy="338126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00935" name="Line 155">
              <a:extLst>
                <a:ext uri="{FF2B5EF4-FFF2-40B4-BE49-F238E27FC236}">
                  <a16:creationId xmlns:a16="http://schemas.microsoft.com/office/drawing/2014/main" id="{180B352E-27E8-4211-A0CD-C914BBEB5026}"/>
                </a:ext>
              </a:extLst>
            </xdr:cNvPr>
            <xdr:cNvSpPr>
              <a:spLocks noChangeShapeType="1"/>
            </xdr:cNvSpPr>
          </xdr:nvSpPr>
          <xdr:spPr bwMode="auto">
            <a:xfrm>
              <a:off x="4250176" y="8542760"/>
              <a:ext cx="79891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36" name="Line 156">
              <a:extLst>
                <a:ext uri="{FF2B5EF4-FFF2-40B4-BE49-F238E27FC236}">
                  <a16:creationId xmlns:a16="http://schemas.microsoft.com/office/drawing/2014/main" id="{335C3DEC-68C5-4120-A26F-692C424AA4BB}"/>
                </a:ext>
              </a:extLst>
            </xdr:cNvPr>
            <xdr:cNvSpPr>
              <a:spLocks noChangeShapeType="1"/>
            </xdr:cNvSpPr>
          </xdr:nvSpPr>
          <xdr:spPr bwMode="auto">
            <a:xfrm>
              <a:off x="4273002" y="8787058"/>
              <a:ext cx="80652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37" name="Line 157">
              <a:extLst>
                <a:ext uri="{FF2B5EF4-FFF2-40B4-BE49-F238E27FC236}">
                  <a16:creationId xmlns:a16="http://schemas.microsoft.com/office/drawing/2014/main" id="{A330FABB-1483-4508-B308-36DA64C0EFAD}"/>
                </a:ext>
              </a:extLst>
            </xdr:cNvPr>
            <xdr:cNvSpPr>
              <a:spLocks noChangeShapeType="1"/>
            </xdr:cNvSpPr>
          </xdr:nvSpPr>
          <xdr:spPr bwMode="auto">
            <a:xfrm>
              <a:off x="4950181" y="8416909"/>
              <a:ext cx="0" cy="12585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0938" name="Line 158">
              <a:extLst>
                <a:ext uri="{FF2B5EF4-FFF2-40B4-BE49-F238E27FC236}">
                  <a16:creationId xmlns:a16="http://schemas.microsoft.com/office/drawing/2014/main" id="{2CB05F6E-DFA9-4A08-9328-96B202C61518}"/>
                </a:ext>
              </a:extLst>
            </xdr:cNvPr>
            <xdr:cNvSpPr>
              <a:spLocks noChangeShapeType="1"/>
            </xdr:cNvSpPr>
          </xdr:nvSpPr>
          <xdr:spPr bwMode="auto">
            <a:xfrm flipV="1">
              <a:off x="4950181" y="8794461"/>
              <a:ext cx="0" cy="14065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0939" name="Line 159">
              <a:extLst>
                <a:ext uri="{FF2B5EF4-FFF2-40B4-BE49-F238E27FC236}">
                  <a16:creationId xmlns:a16="http://schemas.microsoft.com/office/drawing/2014/main" id="{1FD8ADAE-0735-4FA2-AE31-EE915AD0BCC6}"/>
                </a:ext>
              </a:extLst>
            </xdr:cNvPr>
            <xdr:cNvSpPr>
              <a:spLocks noChangeShapeType="1"/>
            </xdr:cNvSpPr>
          </xdr:nvSpPr>
          <xdr:spPr bwMode="auto">
            <a:xfrm>
              <a:off x="4950181" y="8542760"/>
              <a:ext cx="0" cy="2442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940" name="Line 160">
              <a:extLst>
                <a:ext uri="{FF2B5EF4-FFF2-40B4-BE49-F238E27FC236}">
                  <a16:creationId xmlns:a16="http://schemas.microsoft.com/office/drawing/2014/main" id="{8AD7AEF3-8D4F-4F04-BEF7-C0C613CBBEC4}"/>
                </a:ext>
              </a:extLst>
            </xdr:cNvPr>
            <xdr:cNvSpPr>
              <a:spLocks noChangeShapeType="1"/>
            </xdr:cNvSpPr>
          </xdr:nvSpPr>
          <xdr:spPr bwMode="auto">
            <a:xfrm flipV="1">
              <a:off x="5074438" y="8394700"/>
              <a:ext cx="334785" cy="13325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Oval 161">
              <a:extLst>
                <a:ext uri="{FF2B5EF4-FFF2-40B4-BE49-F238E27FC236}">
                  <a16:creationId xmlns:a16="http://schemas.microsoft.com/office/drawing/2014/main" id="{0C15DB37-0095-411A-8758-E2DD7CC3EEF4}"/>
                </a:ext>
              </a:extLst>
            </xdr:cNvPr>
            <xdr:cNvSpPr>
              <a:spLocks noChangeArrowheads="1"/>
            </xdr:cNvSpPr>
          </xdr:nvSpPr>
          <xdr:spPr bwMode="auto">
            <a:xfrm>
              <a:off x="5423921" y="8229600"/>
              <a:ext cx="219633" cy="24427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a:t>
              </a:r>
            </a:p>
          </xdr:txBody>
        </xdr:sp>
        <xdr:sp macro="" textlink="">
          <xdr:nvSpPr>
            <xdr:cNvPr id="87" name="Rectangle 86">
              <a:extLst>
                <a:ext uri="{FF2B5EF4-FFF2-40B4-BE49-F238E27FC236}">
                  <a16:creationId xmlns:a16="http://schemas.microsoft.com/office/drawing/2014/main" id="{127F2F91-4266-44D3-B627-386A098BF926}"/>
                </a:ext>
              </a:extLst>
            </xdr:cNvPr>
            <xdr:cNvSpPr/>
          </xdr:nvSpPr>
          <xdr:spPr>
            <a:xfrm>
              <a:off x="4230264" y="8561817"/>
              <a:ext cx="47746" cy="2149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sp macro="" textlink="">
          <xdr:nvSpPr>
            <xdr:cNvPr id="200943" name="Line 114">
              <a:extLst>
                <a:ext uri="{FF2B5EF4-FFF2-40B4-BE49-F238E27FC236}">
                  <a16:creationId xmlns:a16="http://schemas.microsoft.com/office/drawing/2014/main" id="{FB879EC4-8D9B-4230-8E26-D5F329771D1F}"/>
                </a:ext>
              </a:extLst>
            </xdr:cNvPr>
            <xdr:cNvSpPr>
              <a:spLocks noChangeShapeType="1"/>
            </xdr:cNvSpPr>
          </xdr:nvSpPr>
          <xdr:spPr bwMode="auto">
            <a:xfrm flipV="1">
              <a:off x="3860800" y="8661400"/>
              <a:ext cx="1193800" cy="2228"/>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grpSp>
    </xdr:grpSp>
    <xdr:clientData/>
  </xdr:twoCellAnchor>
  <xdr:twoCellAnchor>
    <xdr:from>
      <xdr:col>51</xdr:col>
      <xdr:colOff>0</xdr:colOff>
      <xdr:row>11</xdr:row>
      <xdr:rowOff>9525</xdr:rowOff>
    </xdr:from>
    <xdr:to>
      <xdr:col>52</xdr:col>
      <xdr:colOff>114300</xdr:colOff>
      <xdr:row>11</xdr:row>
      <xdr:rowOff>9525</xdr:rowOff>
    </xdr:to>
    <xdr:sp macro="" textlink="">
      <xdr:nvSpPr>
        <xdr:cNvPr id="200927" name="Line 238">
          <a:extLst>
            <a:ext uri="{FF2B5EF4-FFF2-40B4-BE49-F238E27FC236}">
              <a16:creationId xmlns:a16="http://schemas.microsoft.com/office/drawing/2014/main" id="{D9DFBDA9-1ED4-44A5-8C2F-609E2BD91ED0}"/>
            </a:ext>
          </a:extLst>
        </xdr:cNvPr>
        <xdr:cNvSpPr>
          <a:spLocks noChangeShapeType="1"/>
        </xdr:cNvSpPr>
      </xdr:nvSpPr>
      <xdr:spPr bwMode="auto">
        <a:xfrm>
          <a:off x="5829300" y="142875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7</xdr:row>
      <xdr:rowOff>0</xdr:rowOff>
    </xdr:from>
    <xdr:to>
      <xdr:col>52</xdr:col>
      <xdr:colOff>9525</xdr:colOff>
      <xdr:row>11</xdr:row>
      <xdr:rowOff>9525</xdr:rowOff>
    </xdr:to>
    <xdr:sp macro="" textlink="">
      <xdr:nvSpPr>
        <xdr:cNvPr id="200928" name="Line 239">
          <a:extLst>
            <a:ext uri="{FF2B5EF4-FFF2-40B4-BE49-F238E27FC236}">
              <a16:creationId xmlns:a16="http://schemas.microsoft.com/office/drawing/2014/main" id="{FA9C875C-635D-403B-8605-70E3FF5F2357}"/>
            </a:ext>
          </a:extLst>
        </xdr:cNvPr>
        <xdr:cNvSpPr>
          <a:spLocks noChangeShapeType="1"/>
        </xdr:cNvSpPr>
      </xdr:nvSpPr>
      <xdr:spPr bwMode="auto">
        <a:xfrm>
          <a:off x="5953125" y="923925"/>
          <a:ext cx="0" cy="5048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0</xdr:colOff>
      <xdr:row>7</xdr:row>
      <xdr:rowOff>0</xdr:rowOff>
    </xdr:from>
    <xdr:to>
      <xdr:col>23</xdr:col>
      <xdr:colOff>0</xdr:colOff>
      <xdr:row>48</xdr:row>
      <xdr:rowOff>0</xdr:rowOff>
    </xdr:to>
    <xdr:sp macro="" textlink="">
      <xdr:nvSpPr>
        <xdr:cNvPr id="209975" name="Line 4">
          <a:extLst>
            <a:ext uri="{FF2B5EF4-FFF2-40B4-BE49-F238E27FC236}">
              <a16:creationId xmlns:a16="http://schemas.microsoft.com/office/drawing/2014/main" id="{CF4FD293-B79A-4B88-91D3-E5C461A74309}"/>
            </a:ext>
          </a:extLst>
        </xdr:cNvPr>
        <xdr:cNvSpPr>
          <a:spLocks noChangeShapeType="1"/>
        </xdr:cNvSpPr>
      </xdr:nvSpPr>
      <xdr:spPr bwMode="auto">
        <a:xfrm>
          <a:off x="2628900" y="923925"/>
          <a:ext cx="0" cy="50768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19050</xdr:colOff>
      <xdr:row>25</xdr:row>
      <xdr:rowOff>9525</xdr:rowOff>
    </xdr:from>
    <xdr:to>
      <xdr:col>31</xdr:col>
      <xdr:colOff>19050</xdr:colOff>
      <xdr:row>47</xdr:row>
      <xdr:rowOff>114300</xdr:rowOff>
    </xdr:to>
    <xdr:sp macro="" textlink="">
      <xdr:nvSpPr>
        <xdr:cNvPr id="209976" name="Line 7">
          <a:extLst>
            <a:ext uri="{FF2B5EF4-FFF2-40B4-BE49-F238E27FC236}">
              <a16:creationId xmlns:a16="http://schemas.microsoft.com/office/drawing/2014/main" id="{EFBA67B9-F7CC-4661-B56D-A9FD66C50BE7}"/>
            </a:ext>
          </a:extLst>
        </xdr:cNvPr>
        <xdr:cNvSpPr>
          <a:spLocks noChangeShapeType="1"/>
        </xdr:cNvSpPr>
      </xdr:nvSpPr>
      <xdr:spPr bwMode="auto">
        <a:xfrm flipH="1">
          <a:off x="3562350" y="3162300"/>
          <a:ext cx="0" cy="282892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25</xdr:row>
      <xdr:rowOff>0</xdr:rowOff>
    </xdr:from>
    <xdr:to>
      <xdr:col>33</xdr:col>
      <xdr:colOff>0</xdr:colOff>
      <xdr:row>48</xdr:row>
      <xdr:rowOff>0</xdr:rowOff>
    </xdr:to>
    <xdr:sp macro="" textlink="">
      <xdr:nvSpPr>
        <xdr:cNvPr id="209977" name="Line 8">
          <a:extLst>
            <a:ext uri="{FF2B5EF4-FFF2-40B4-BE49-F238E27FC236}">
              <a16:creationId xmlns:a16="http://schemas.microsoft.com/office/drawing/2014/main" id="{36783C96-2213-4D57-BB9B-5B41EE940282}"/>
            </a:ext>
          </a:extLst>
        </xdr:cNvPr>
        <xdr:cNvSpPr>
          <a:spLocks noChangeShapeType="1"/>
        </xdr:cNvSpPr>
      </xdr:nvSpPr>
      <xdr:spPr bwMode="auto">
        <a:xfrm flipH="1">
          <a:off x="3762375" y="3152775"/>
          <a:ext cx="9525" cy="284797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13</xdr:row>
      <xdr:rowOff>76200</xdr:rowOff>
    </xdr:from>
    <xdr:to>
      <xdr:col>38</xdr:col>
      <xdr:colOff>0</xdr:colOff>
      <xdr:row>17</xdr:row>
      <xdr:rowOff>19050</xdr:rowOff>
    </xdr:to>
    <xdr:sp macro="" textlink="">
      <xdr:nvSpPr>
        <xdr:cNvPr id="209978" name="Line 15">
          <a:extLst>
            <a:ext uri="{FF2B5EF4-FFF2-40B4-BE49-F238E27FC236}">
              <a16:creationId xmlns:a16="http://schemas.microsoft.com/office/drawing/2014/main" id="{8C0EC1B3-A3D5-4AEA-AEF5-220FBF812E60}"/>
            </a:ext>
          </a:extLst>
        </xdr:cNvPr>
        <xdr:cNvSpPr>
          <a:spLocks noChangeShapeType="1"/>
        </xdr:cNvSpPr>
      </xdr:nvSpPr>
      <xdr:spPr bwMode="auto">
        <a:xfrm>
          <a:off x="3771900" y="1743075"/>
          <a:ext cx="5715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85725</xdr:colOff>
      <xdr:row>16</xdr:row>
      <xdr:rowOff>76200</xdr:rowOff>
    </xdr:from>
    <xdr:to>
      <xdr:col>39</xdr:col>
      <xdr:colOff>85725</xdr:colOff>
      <xdr:row>18</xdr:row>
      <xdr:rowOff>66675</xdr:rowOff>
    </xdr:to>
    <xdr:sp macro="" textlink="">
      <xdr:nvSpPr>
        <xdr:cNvPr id="6" name="Oval 16">
          <a:extLst>
            <a:ext uri="{FF2B5EF4-FFF2-40B4-BE49-F238E27FC236}">
              <a16:creationId xmlns:a16="http://schemas.microsoft.com/office/drawing/2014/main" id="{8B0DC320-493C-4593-832D-BE984593B82C}"/>
            </a:ext>
          </a:extLst>
        </xdr:cNvPr>
        <xdr:cNvSpPr>
          <a:spLocks noChangeArrowheads="1"/>
        </xdr:cNvSpPr>
      </xdr:nvSpPr>
      <xdr:spPr bwMode="auto">
        <a:xfrm>
          <a:off x="22640925" y="2667000"/>
          <a:ext cx="1219200"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I</a:t>
          </a:r>
        </a:p>
      </xdr:txBody>
    </xdr:sp>
    <xdr:clientData/>
  </xdr:twoCellAnchor>
  <xdr:twoCellAnchor>
    <xdr:from>
      <xdr:col>31</xdr:col>
      <xdr:colOff>9525</xdr:colOff>
      <xdr:row>48</xdr:row>
      <xdr:rowOff>0</xdr:rowOff>
    </xdr:from>
    <xdr:to>
      <xdr:col>33</xdr:col>
      <xdr:colOff>9525</xdr:colOff>
      <xdr:row>48</xdr:row>
      <xdr:rowOff>0</xdr:rowOff>
    </xdr:to>
    <xdr:sp macro="" textlink="">
      <xdr:nvSpPr>
        <xdr:cNvPr id="209980" name="Line 17">
          <a:extLst>
            <a:ext uri="{FF2B5EF4-FFF2-40B4-BE49-F238E27FC236}">
              <a16:creationId xmlns:a16="http://schemas.microsoft.com/office/drawing/2014/main" id="{D67663C8-5D1E-4606-AE2B-22B38D1C60E0}"/>
            </a:ext>
          </a:extLst>
        </xdr:cNvPr>
        <xdr:cNvSpPr>
          <a:spLocks noChangeShapeType="1"/>
        </xdr:cNvSpPr>
      </xdr:nvSpPr>
      <xdr:spPr bwMode="auto">
        <a:xfrm flipV="1">
          <a:off x="3552825" y="600075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18</xdr:row>
      <xdr:rowOff>19050</xdr:rowOff>
    </xdr:from>
    <xdr:to>
      <xdr:col>31</xdr:col>
      <xdr:colOff>0</xdr:colOff>
      <xdr:row>25</xdr:row>
      <xdr:rowOff>0</xdr:rowOff>
    </xdr:to>
    <xdr:sp macro="" textlink="">
      <xdr:nvSpPr>
        <xdr:cNvPr id="209981" name="Rectangle 22" descr="Dark upward diagonal">
          <a:extLst>
            <a:ext uri="{FF2B5EF4-FFF2-40B4-BE49-F238E27FC236}">
              <a16:creationId xmlns:a16="http://schemas.microsoft.com/office/drawing/2014/main" id="{78EA1B04-E8F8-4951-80DF-A7E070F08AD1}"/>
            </a:ext>
          </a:extLst>
        </xdr:cNvPr>
        <xdr:cNvSpPr>
          <a:spLocks noChangeArrowheads="1"/>
        </xdr:cNvSpPr>
      </xdr:nvSpPr>
      <xdr:spPr bwMode="auto">
        <a:xfrm>
          <a:off x="3429000" y="2305050"/>
          <a:ext cx="114300" cy="847725"/>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33</xdr:col>
      <xdr:colOff>19050</xdr:colOff>
      <xdr:row>18</xdr:row>
      <xdr:rowOff>9525</xdr:rowOff>
    </xdr:from>
    <xdr:to>
      <xdr:col>34</xdr:col>
      <xdr:colOff>19050</xdr:colOff>
      <xdr:row>25</xdr:row>
      <xdr:rowOff>0</xdr:rowOff>
    </xdr:to>
    <xdr:sp macro="" textlink="">
      <xdr:nvSpPr>
        <xdr:cNvPr id="209982" name="Rectangle 23" descr="Dark upward diagonal">
          <a:extLst>
            <a:ext uri="{FF2B5EF4-FFF2-40B4-BE49-F238E27FC236}">
              <a16:creationId xmlns:a16="http://schemas.microsoft.com/office/drawing/2014/main" id="{07E30059-C1EA-44AD-AFF1-E0BE8AB97F78}"/>
            </a:ext>
          </a:extLst>
        </xdr:cNvPr>
        <xdr:cNvSpPr>
          <a:spLocks noChangeArrowheads="1"/>
        </xdr:cNvSpPr>
      </xdr:nvSpPr>
      <xdr:spPr bwMode="auto">
        <a:xfrm>
          <a:off x="3790950" y="2295525"/>
          <a:ext cx="114300" cy="85725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30</xdr:col>
      <xdr:colOff>0</xdr:colOff>
      <xdr:row>25</xdr:row>
      <xdr:rowOff>0</xdr:rowOff>
    </xdr:from>
    <xdr:to>
      <xdr:col>31</xdr:col>
      <xdr:colOff>0</xdr:colOff>
      <xdr:row>48</xdr:row>
      <xdr:rowOff>0</xdr:rowOff>
    </xdr:to>
    <xdr:sp macro="" textlink="">
      <xdr:nvSpPr>
        <xdr:cNvPr id="209983" name="Rectangle 24" descr="20%">
          <a:extLst>
            <a:ext uri="{FF2B5EF4-FFF2-40B4-BE49-F238E27FC236}">
              <a16:creationId xmlns:a16="http://schemas.microsoft.com/office/drawing/2014/main" id="{671B097F-8B63-41DE-A6C6-5CFD70DA0739}"/>
            </a:ext>
          </a:extLst>
        </xdr:cNvPr>
        <xdr:cNvSpPr>
          <a:spLocks noChangeArrowheads="1"/>
        </xdr:cNvSpPr>
      </xdr:nvSpPr>
      <xdr:spPr bwMode="auto">
        <a:xfrm>
          <a:off x="3429000" y="3152775"/>
          <a:ext cx="114300" cy="2847975"/>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33</xdr:col>
      <xdr:colOff>19050</xdr:colOff>
      <xdr:row>25</xdr:row>
      <xdr:rowOff>0</xdr:rowOff>
    </xdr:from>
    <xdr:to>
      <xdr:col>34</xdr:col>
      <xdr:colOff>19050</xdr:colOff>
      <xdr:row>48</xdr:row>
      <xdr:rowOff>0</xdr:rowOff>
    </xdr:to>
    <xdr:sp macro="" textlink="">
      <xdr:nvSpPr>
        <xdr:cNvPr id="209984" name="Rectangle 25" descr="20%">
          <a:extLst>
            <a:ext uri="{FF2B5EF4-FFF2-40B4-BE49-F238E27FC236}">
              <a16:creationId xmlns:a16="http://schemas.microsoft.com/office/drawing/2014/main" id="{9171E084-88BA-4238-8B99-5C935D36B3BC}"/>
            </a:ext>
          </a:extLst>
        </xdr:cNvPr>
        <xdr:cNvSpPr>
          <a:spLocks noChangeArrowheads="1"/>
        </xdr:cNvSpPr>
      </xdr:nvSpPr>
      <xdr:spPr bwMode="auto">
        <a:xfrm>
          <a:off x="3790950" y="3152775"/>
          <a:ext cx="114300" cy="2847975"/>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31</xdr:col>
      <xdr:colOff>0</xdr:colOff>
      <xdr:row>50</xdr:row>
      <xdr:rowOff>0</xdr:rowOff>
    </xdr:from>
    <xdr:to>
      <xdr:col>33</xdr:col>
      <xdr:colOff>0</xdr:colOff>
      <xdr:row>50</xdr:row>
      <xdr:rowOff>0</xdr:rowOff>
    </xdr:to>
    <xdr:sp macro="" textlink="">
      <xdr:nvSpPr>
        <xdr:cNvPr id="209985" name="Line 35">
          <a:extLst>
            <a:ext uri="{FF2B5EF4-FFF2-40B4-BE49-F238E27FC236}">
              <a16:creationId xmlns:a16="http://schemas.microsoft.com/office/drawing/2014/main" id="{374D62CB-2919-4020-9B2B-64EAAE22E386}"/>
            </a:ext>
          </a:extLst>
        </xdr:cNvPr>
        <xdr:cNvSpPr>
          <a:spLocks noChangeShapeType="1"/>
        </xdr:cNvSpPr>
      </xdr:nvSpPr>
      <xdr:spPr bwMode="auto">
        <a:xfrm>
          <a:off x="3543300" y="62484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50</xdr:row>
      <xdr:rowOff>0</xdr:rowOff>
    </xdr:from>
    <xdr:to>
      <xdr:col>34</xdr:col>
      <xdr:colOff>0</xdr:colOff>
      <xdr:row>50</xdr:row>
      <xdr:rowOff>0</xdr:rowOff>
    </xdr:to>
    <xdr:sp macro="" textlink="">
      <xdr:nvSpPr>
        <xdr:cNvPr id="209986" name="Line 36">
          <a:extLst>
            <a:ext uri="{FF2B5EF4-FFF2-40B4-BE49-F238E27FC236}">
              <a16:creationId xmlns:a16="http://schemas.microsoft.com/office/drawing/2014/main" id="{58B2310B-D41F-4B9E-9AF0-F55B57CAAF74}"/>
            </a:ext>
          </a:extLst>
        </xdr:cNvPr>
        <xdr:cNvSpPr>
          <a:spLocks noChangeShapeType="1"/>
        </xdr:cNvSpPr>
      </xdr:nvSpPr>
      <xdr:spPr bwMode="auto">
        <a:xfrm flipH="1">
          <a:off x="3771900" y="6248400"/>
          <a:ext cx="114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50</xdr:row>
      <xdr:rowOff>0</xdr:rowOff>
    </xdr:from>
    <xdr:to>
      <xdr:col>31</xdr:col>
      <xdr:colOff>0</xdr:colOff>
      <xdr:row>50</xdr:row>
      <xdr:rowOff>0</xdr:rowOff>
    </xdr:to>
    <xdr:sp macro="" textlink="">
      <xdr:nvSpPr>
        <xdr:cNvPr id="209987" name="Line 37">
          <a:extLst>
            <a:ext uri="{FF2B5EF4-FFF2-40B4-BE49-F238E27FC236}">
              <a16:creationId xmlns:a16="http://schemas.microsoft.com/office/drawing/2014/main" id="{495187B5-88A5-412B-914D-361F47899848}"/>
            </a:ext>
          </a:extLst>
        </xdr:cNvPr>
        <xdr:cNvSpPr>
          <a:spLocks noChangeShapeType="1"/>
        </xdr:cNvSpPr>
      </xdr:nvSpPr>
      <xdr:spPr bwMode="auto">
        <a:xfrm flipV="1">
          <a:off x="3438525" y="6248400"/>
          <a:ext cx="104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47</xdr:row>
      <xdr:rowOff>114300</xdr:rowOff>
    </xdr:from>
    <xdr:to>
      <xdr:col>31</xdr:col>
      <xdr:colOff>9525</xdr:colOff>
      <xdr:row>50</xdr:row>
      <xdr:rowOff>85725</xdr:rowOff>
    </xdr:to>
    <xdr:sp macro="" textlink="">
      <xdr:nvSpPr>
        <xdr:cNvPr id="209988" name="Line 38">
          <a:extLst>
            <a:ext uri="{FF2B5EF4-FFF2-40B4-BE49-F238E27FC236}">
              <a16:creationId xmlns:a16="http://schemas.microsoft.com/office/drawing/2014/main" id="{8B21F726-8C2C-4D6D-B79F-57C3E6F5DF8B}"/>
            </a:ext>
          </a:extLst>
        </xdr:cNvPr>
        <xdr:cNvSpPr>
          <a:spLocks noChangeShapeType="1"/>
        </xdr:cNvSpPr>
      </xdr:nvSpPr>
      <xdr:spPr bwMode="auto">
        <a:xfrm>
          <a:off x="3552825" y="5991225"/>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48</xdr:row>
      <xdr:rowOff>0</xdr:rowOff>
    </xdr:from>
    <xdr:to>
      <xdr:col>33</xdr:col>
      <xdr:colOff>0</xdr:colOff>
      <xdr:row>50</xdr:row>
      <xdr:rowOff>95250</xdr:rowOff>
    </xdr:to>
    <xdr:sp macro="" textlink="">
      <xdr:nvSpPr>
        <xdr:cNvPr id="209989" name="Line 39">
          <a:extLst>
            <a:ext uri="{FF2B5EF4-FFF2-40B4-BE49-F238E27FC236}">
              <a16:creationId xmlns:a16="http://schemas.microsoft.com/office/drawing/2014/main" id="{6172A21D-4A6B-4AAF-B789-35EFCE0774CF}"/>
            </a:ext>
          </a:extLst>
        </xdr:cNvPr>
        <xdr:cNvSpPr>
          <a:spLocks noChangeShapeType="1"/>
        </xdr:cNvSpPr>
      </xdr:nvSpPr>
      <xdr:spPr bwMode="auto">
        <a:xfrm>
          <a:off x="3771900" y="6000750"/>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52</xdr:row>
      <xdr:rowOff>0</xdr:rowOff>
    </xdr:from>
    <xdr:to>
      <xdr:col>34</xdr:col>
      <xdr:colOff>0</xdr:colOff>
      <xdr:row>52</xdr:row>
      <xdr:rowOff>9525</xdr:rowOff>
    </xdr:to>
    <xdr:sp macro="" textlink="">
      <xdr:nvSpPr>
        <xdr:cNvPr id="209990" name="Line 40">
          <a:extLst>
            <a:ext uri="{FF2B5EF4-FFF2-40B4-BE49-F238E27FC236}">
              <a16:creationId xmlns:a16="http://schemas.microsoft.com/office/drawing/2014/main" id="{68C90E82-A16C-4A6B-9268-E45B8605069E}"/>
            </a:ext>
          </a:extLst>
        </xdr:cNvPr>
        <xdr:cNvSpPr>
          <a:spLocks noChangeShapeType="1"/>
        </xdr:cNvSpPr>
      </xdr:nvSpPr>
      <xdr:spPr bwMode="auto">
        <a:xfrm>
          <a:off x="3438525" y="6496050"/>
          <a:ext cx="44767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104775</xdr:colOff>
      <xdr:row>7</xdr:row>
      <xdr:rowOff>0</xdr:rowOff>
    </xdr:from>
    <xdr:to>
      <xdr:col>55</xdr:col>
      <xdr:colOff>19050</xdr:colOff>
      <xdr:row>7</xdr:row>
      <xdr:rowOff>9525</xdr:rowOff>
    </xdr:to>
    <xdr:sp macro="" textlink="">
      <xdr:nvSpPr>
        <xdr:cNvPr id="209991" name="Line 42">
          <a:extLst>
            <a:ext uri="{FF2B5EF4-FFF2-40B4-BE49-F238E27FC236}">
              <a16:creationId xmlns:a16="http://schemas.microsoft.com/office/drawing/2014/main" id="{0BF3DD20-C390-4570-A069-FCBAC914D05D}"/>
            </a:ext>
          </a:extLst>
        </xdr:cNvPr>
        <xdr:cNvSpPr>
          <a:spLocks noChangeShapeType="1"/>
        </xdr:cNvSpPr>
      </xdr:nvSpPr>
      <xdr:spPr bwMode="auto">
        <a:xfrm flipV="1">
          <a:off x="2162175" y="923925"/>
          <a:ext cx="41433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31</xdr:row>
      <xdr:rowOff>0</xdr:rowOff>
    </xdr:from>
    <xdr:to>
      <xdr:col>38</xdr:col>
      <xdr:colOff>0</xdr:colOff>
      <xdr:row>33</xdr:row>
      <xdr:rowOff>114300</xdr:rowOff>
    </xdr:to>
    <xdr:sp macro="" textlink="">
      <xdr:nvSpPr>
        <xdr:cNvPr id="209992" name="Line 50">
          <a:extLst>
            <a:ext uri="{FF2B5EF4-FFF2-40B4-BE49-F238E27FC236}">
              <a16:creationId xmlns:a16="http://schemas.microsoft.com/office/drawing/2014/main" id="{309EE024-1AD0-46C5-B02C-24432B868705}"/>
            </a:ext>
          </a:extLst>
        </xdr:cNvPr>
        <xdr:cNvSpPr>
          <a:spLocks noChangeShapeType="1"/>
        </xdr:cNvSpPr>
      </xdr:nvSpPr>
      <xdr:spPr bwMode="auto">
        <a:xfrm flipV="1">
          <a:off x="3781425" y="3895725"/>
          <a:ext cx="5619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1905</xdr:colOff>
      <xdr:row>29</xdr:row>
      <xdr:rowOff>102870</xdr:rowOff>
    </xdr:from>
    <xdr:to>
      <xdr:col>40</xdr:col>
      <xdr:colOff>9613</xdr:colOff>
      <xdr:row>31</xdr:row>
      <xdr:rowOff>78366</xdr:rowOff>
    </xdr:to>
    <xdr:sp macro="" textlink="">
      <xdr:nvSpPr>
        <xdr:cNvPr id="20" name="Oval 51">
          <a:extLst>
            <a:ext uri="{FF2B5EF4-FFF2-40B4-BE49-F238E27FC236}">
              <a16:creationId xmlns:a16="http://schemas.microsoft.com/office/drawing/2014/main" id="{750AE325-AC17-409B-9C7E-793A7431FAF0}"/>
            </a:ext>
          </a:extLst>
        </xdr:cNvPr>
        <xdr:cNvSpPr>
          <a:spLocks noChangeArrowheads="1"/>
        </xdr:cNvSpPr>
      </xdr:nvSpPr>
      <xdr:spPr bwMode="auto">
        <a:xfrm>
          <a:off x="23174325" y="4791075"/>
          <a:ext cx="1219200"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J</a:t>
          </a:r>
        </a:p>
      </xdr:txBody>
    </xdr:sp>
    <xdr:clientData/>
  </xdr:twoCellAnchor>
  <xdr:twoCellAnchor>
    <xdr:from>
      <xdr:col>23</xdr:col>
      <xdr:colOff>104775</xdr:colOff>
      <xdr:row>25</xdr:row>
      <xdr:rowOff>0</xdr:rowOff>
    </xdr:from>
    <xdr:to>
      <xdr:col>25</xdr:col>
      <xdr:colOff>104775</xdr:colOff>
      <xdr:row>25</xdr:row>
      <xdr:rowOff>0</xdr:rowOff>
    </xdr:to>
    <xdr:sp macro="" textlink="">
      <xdr:nvSpPr>
        <xdr:cNvPr id="209994" name="Line 53">
          <a:extLst>
            <a:ext uri="{FF2B5EF4-FFF2-40B4-BE49-F238E27FC236}">
              <a16:creationId xmlns:a16="http://schemas.microsoft.com/office/drawing/2014/main" id="{217EFF3B-B8EC-41CE-95F8-62938F094BEF}"/>
            </a:ext>
          </a:extLst>
        </xdr:cNvPr>
        <xdr:cNvSpPr>
          <a:spLocks noChangeShapeType="1"/>
        </xdr:cNvSpPr>
      </xdr:nvSpPr>
      <xdr:spPr bwMode="auto">
        <a:xfrm>
          <a:off x="2733675" y="315277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48</xdr:row>
      <xdr:rowOff>0</xdr:rowOff>
    </xdr:from>
    <xdr:to>
      <xdr:col>26</xdr:col>
      <xdr:colOff>9525</xdr:colOff>
      <xdr:row>48</xdr:row>
      <xdr:rowOff>0</xdr:rowOff>
    </xdr:to>
    <xdr:sp macro="" textlink="">
      <xdr:nvSpPr>
        <xdr:cNvPr id="209995" name="Line 54">
          <a:extLst>
            <a:ext uri="{FF2B5EF4-FFF2-40B4-BE49-F238E27FC236}">
              <a16:creationId xmlns:a16="http://schemas.microsoft.com/office/drawing/2014/main" id="{0C1E9943-8C13-4A13-BBC4-018EEE85A7C7}"/>
            </a:ext>
          </a:extLst>
        </xdr:cNvPr>
        <xdr:cNvSpPr>
          <a:spLocks noChangeShapeType="1"/>
        </xdr:cNvSpPr>
      </xdr:nvSpPr>
      <xdr:spPr bwMode="auto">
        <a:xfrm>
          <a:off x="2543175" y="6000750"/>
          <a:ext cx="438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18</xdr:row>
      <xdr:rowOff>0</xdr:rowOff>
    </xdr:from>
    <xdr:to>
      <xdr:col>25</xdr:col>
      <xdr:colOff>0</xdr:colOff>
      <xdr:row>25</xdr:row>
      <xdr:rowOff>0</xdr:rowOff>
    </xdr:to>
    <xdr:sp macro="" textlink="">
      <xdr:nvSpPr>
        <xdr:cNvPr id="209996" name="Line 55">
          <a:extLst>
            <a:ext uri="{FF2B5EF4-FFF2-40B4-BE49-F238E27FC236}">
              <a16:creationId xmlns:a16="http://schemas.microsoft.com/office/drawing/2014/main" id="{AE705EB7-FFF7-4608-815D-4A44D0A73D83}"/>
            </a:ext>
          </a:extLst>
        </xdr:cNvPr>
        <xdr:cNvSpPr>
          <a:spLocks noChangeShapeType="1"/>
        </xdr:cNvSpPr>
      </xdr:nvSpPr>
      <xdr:spPr bwMode="auto">
        <a:xfrm>
          <a:off x="2857500" y="2286000"/>
          <a:ext cx="0" cy="8667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25</xdr:row>
      <xdr:rowOff>9525</xdr:rowOff>
    </xdr:from>
    <xdr:to>
      <xdr:col>25</xdr:col>
      <xdr:colOff>0</xdr:colOff>
      <xdr:row>43</xdr:row>
      <xdr:rowOff>9525</xdr:rowOff>
    </xdr:to>
    <xdr:sp macro="" textlink="">
      <xdr:nvSpPr>
        <xdr:cNvPr id="209997" name="Line 56">
          <a:extLst>
            <a:ext uri="{FF2B5EF4-FFF2-40B4-BE49-F238E27FC236}">
              <a16:creationId xmlns:a16="http://schemas.microsoft.com/office/drawing/2014/main" id="{6292F3B1-7D4A-413D-B70B-966C3CB15B8E}"/>
            </a:ext>
          </a:extLst>
        </xdr:cNvPr>
        <xdr:cNvSpPr>
          <a:spLocks noChangeShapeType="1"/>
        </xdr:cNvSpPr>
      </xdr:nvSpPr>
      <xdr:spPr bwMode="auto">
        <a:xfrm flipH="1">
          <a:off x="2857500" y="3162300"/>
          <a:ext cx="0" cy="22288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43</xdr:row>
      <xdr:rowOff>9525</xdr:rowOff>
    </xdr:from>
    <xdr:to>
      <xdr:col>25</xdr:col>
      <xdr:colOff>0</xdr:colOff>
      <xdr:row>48</xdr:row>
      <xdr:rowOff>9525</xdr:rowOff>
    </xdr:to>
    <xdr:sp macro="" textlink="">
      <xdr:nvSpPr>
        <xdr:cNvPr id="209998" name="Line 63">
          <a:extLst>
            <a:ext uri="{FF2B5EF4-FFF2-40B4-BE49-F238E27FC236}">
              <a16:creationId xmlns:a16="http://schemas.microsoft.com/office/drawing/2014/main" id="{D23B909A-C53A-4822-AB98-2AAF998C430F}"/>
            </a:ext>
          </a:extLst>
        </xdr:cNvPr>
        <xdr:cNvSpPr>
          <a:spLocks noChangeShapeType="1"/>
        </xdr:cNvSpPr>
      </xdr:nvSpPr>
      <xdr:spPr bwMode="auto">
        <a:xfrm>
          <a:off x="2857500" y="5391150"/>
          <a:ext cx="0" cy="619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43</xdr:row>
      <xdr:rowOff>9525</xdr:rowOff>
    </xdr:from>
    <xdr:to>
      <xdr:col>26</xdr:col>
      <xdr:colOff>9525</xdr:colOff>
      <xdr:row>43</xdr:row>
      <xdr:rowOff>9525</xdr:rowOff>
    </xdr:to>
    <xdr:sp macro="" textlink="">
      <xdr:nvSpPr>
        <xdr:cNvPr id="209999" name="Line 64">
          <a:extLst>
            <a:ext uri="{FF2B5EF4-FFF2-40B4-BE49-F238E27FC236}">
              <a16:creationId xmlns:a16="http://schemas.microsoft.com/office/drawing/2014/main" id="{D4B09BF0-A2BE-4156-8634-230F075D0501}"/>
            </a:ext>
          </a:extLst>
        </xdr:cNvPr>
        <xdr:cNvSpPr>
          <a:spLocks noChangeShapeType="1"/>
        </xdr:cNvSpPr>
      </xdr:nvSpPr>
      <xdr:spPr bwMode="auto">
        <a:xfrm>
          <a:off x="2743200" y="5391150"/>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18</xdr:row>
      <xdr:rowOff>0</xdr:rowOff>
    </xdr:from>
    <xdr:to>
      <xdr:col>26</xdr:col>
      <xdr:colOff>0</xdr:colOff>
      <xdr:row>18</xdr:row>
      <xdr:rowOff>0</xdr:rowOff>
    </xdr:to>
    <xdr:sp macro="" textlink="">
      <xdr:nvSpPr>
        <xdr:cNvPr id="210000" name="Line 69">
          <a:extLst>
            <a:ext uri="{FF2B5EF4-FFF2-40B4-BE49-F238E27FC236}">
              <a16:creationId xmlns:a16="http://schemas.microsoft.com/office/drawing/2014/main" id="{9A580811-350F-4C51-BDB2-D5A199380423}"/>
            </a:ext>
          </a:extLst>
        </xdr:cNvPr>
        <xdr:cNvSpPr>
          <a:spLocks noChangeShapeType="1"/>
        </xdr:cNvSpPr>
      </xdr:nvSpPr>
      <xdr:spPr bwMode="auto">
        <a:xfrm>
          <a:off x="2724150" y="22860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15</xdr:row>
      <xdr:rowOff>19050</xdr:rowOff>
    </xdr:from>
    <xdr:to>
      <xdr:col>31</xdr:col>
      <xdr:colOff>0</xdr:colOff>
      <xdr:row>18</xdr:row>
      <xdr:rowOff>9525</xdr:rowOff>
    </xdr:to>
    <xdr:sp macro="" textlink="">
      <xdr:nvSpPr>
        <xdr:cNvPr id="210001" name="Rectangle 71" descr="Outlined diamond">
          <a:extLst>
            <a:ext uri="{FF2B5EF4-FFF2-40B4-BE49-F238E27FC236}">
              <a16:creationId xmlns:a16="http://schemas.microsoft.com/office/drawing/2014/main" id="{2CAF0387-BC3E-4653-AAC9-E5E79E31B679}"/>
            </a:ext>
          </a:extLst>
        </xdr:cNvPr>
        <xdr:cNvSpPr>
          <a:spLocks noChangeArrowheads="1"/>
        </xdr:cNvSpPr>
      </xdr:nvSpPr>
      <xdr:spPr bwMode="auto">
        <a:xfrm>
          <a:off x="3429000" y="1933575"/>
          <a:ext cx="114300" cy="36195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33</xdr:col>
      <xdr:colOff>19050</xdr:colOff>
      <xdr:row>15</xdr:row>
      <xdr:rowOff>19050</xdr:rowOff>
    </xdr:from>
    <xdr:to>
      <xdr:col>34</xdr:col>
      <xdr:colOff>19050</xdr:colOff>
      <xdr:row>18</xdr:row>
      <xdr:rowOff>9525</xdr:rowOff>
    </xdr:to>
    <xdr:sp macro="" textlink="">
      <xdr:nvSpPr>
        <xdr:cNvPr id="210002" name="Rectangle 72" descr="Outlined diamond">
          <a:extLst>
            <a:ext uri="{FF2B5EF4-FFF2-40B4-BE49-F238E27FC236}">
              <a16:creationId xmlns:a16="http://schemas.microsoft.com/office/drawing/2014/main" id="{7F9A05AD-64BD-49E5-AA75-37B11A5EB75E}"/>
            </a:ext>
          </a:extLst>
        </xdr:cNvPr>
        <xdr:cNvSpPr>
          <a:spLocks noChangeArrowheads="1"/>
        </xdr:cNvSpPr>
      </xdr:nvSpPr>
      <xdr:spPr bwMode="auto">
        <a:xfrm>
          <a:off x="3790950" y="1933575"/>
          <a:ext cx="114300" cy="36195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38</xdr:col>
      <xdr:colOff>28575</xdr:colOff>
      <xdr:row>36</xdr:row>
      <xdr:rowOff>19050</xdr:rowOff>
    </xdr:from>
    <xdr:to>
      <xdr:col>40</xdr:col>
      <xdr:colOff>36283</xdr:colOff>
      <xdr:row>38</xdr:row>
      <xdr:rowOff>27081</xdr:rowOff>
    </xdr:to>
    <xdr:sp macro="" textlink="">
      <xdr:nvSpPr>
        <xdr:cNvPr id="30" name="Oval 80">
          <a:extLst>
            <a:ext uri="{FF2B5EF4-FFF2-40B4-BE49-F238E27FC236}">
              <a16:creationId xmlns:a16="http://schemas.microsoft.com/office/drawing/2014/main" id="{5761FDD8-2AAE-4C38-96D3-42562C82D885}"/>
            </a:ext>
          </a:extLst>
        </xdr:cNvPr>
        <xdr:cNvSpPr>
          <a:spLocks noChangeArrowheads="1"/>
        </xdr:cNvSpPr>
      </xdr:nvSpPr>
      <xdr:spPr bwMode="auto">
        <a:xfrm>
          <a:off x="23193375" y="5848350"/>
          <a:ext cx="1219200" cy="314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a:t>
          </a:r>
        </a:p>
      </xdr:txBody>
    </xdr:sp>
    <xdr:clientData/>
  </xdr:twoCellAnchor>
  <xdr:twoCellAnchor>
    <xdr:from>
      <xdr:col>34</xdr:col>
      <xdr:colOff>19050</xdr:colOff>
      <xdr:row>37</xdr:row>
      <xdr:rowOff>95250</xdr:rowOff>
    </xdr:from>
    <xdr:to>
      <xdr:col>38</xdr:col>
      <xdr:colOff>57150</xdr:colOff>
      <xdr:row>40</xdr:row>
      <xdr:rowOff>57150</xdr:rowOff>
    </xdr:to>
    <xdr:sp macro="" textlink="">
      <xdr:nvSpPr>
        <xdr:cNvPr id="210004" name="Line 81">
          <a:extLst>
            <a:ext uri="{FF2B5EF4-FFF2-40B4-BE49-F238E27FC236}">
              <a16:creationId xmlns:a16="http://schemas.microsoft.com/office/drawing/2014/main" id="{158BD42E-C360-4BB0-9C71-594263F2AD5C}"/>
            </a:ext>
          </a:extLst>
        </xdr:cNvPr>
        <xdr:cNvSpPr>
          <a:spLocks noChangeShapeType="1"/>
        </xdr:cNvSpPr>
      </xdr:nvSpPr>
      <xdr:spPr bwMode="auto">
        <a:xfrm flipH="1">
          <a:off x="3905250" y="4733925"/>
          <a:ext cx="4953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57150</xdr:colOff>
      <xdr:row>6</xdr:row>
      <xdr:rowOff>19050</xdr:rowOff>
    </xdr:from>
    <xdr:to>
      <xdr:col>32</xdr:col>
      <xdr:colOff>9525</xdr:colOff>
      <xdr:row>42</xdr:row>
      <xdr:rowOff>114300</xdr:rowOff>
    </xdr:to>
    <xdr:grpSp>
      <xdr:nvGrpSpPr>
        <xdr:cNvPr id="210005" name="Group 171">
          <a:extLst>
            <a:ext uri="{FF2B5EF4-FFF2-40B4-BE49-F238E27FC236}">
              <a16:creationId xmlns:a16="http://schemas.microsoft.com/office/drawing/2014/main" id="{78FDF5A8-0A52-4BDC-89F8-80D354A90AD8}"/>
            </a:ext>
          </a:extLst>
        </xdr:cNvPr>
        <xdr:cNvGrpSpPr>
          <a:grpSpLocks/>
        </xdr:cNvGrpSpPr>
      </xdr:nvGrpSpPr>
      <xdr:grpSpPr bwMode="auto">
        <a:xfrm>
          <a:off x="1680541" y="913572"/>
          <a:ext cx="2039593" cy="4567858"/>
          <a:chOff x="219" y="79"/>
          <a:chExt cx="264" cy="625"/>
        </a:xfrm>
      </xdr:grpSpPr>
      <xdr:sp macro="" textlink="">
        <xdr:nvSpPr>
          <xdr:cNvPr id="210055" name="Line 62">
            <a:extLst>
              <a:ext uri="{FF2B5EF4-FFF2-40B4-BE49-F238E27FC236}">
                <a16:creationId xmlns:a16="http://schemas.microsoft.com/office/drawing/2014/main" id="{2EDAA026-3A5F-412E-9E73-A6B2EB9BA382}"/>
              </a:ext>
            </a:extLst>
          </xdr:cNvPr>
          <xdr:cNvSpPr>
            <a:spLocks noChangeShapeType="1"/>
          </xdr:cNvSpPr>
        </xdr:nvSpPr>
        <xdr:spPr bwMode="auto">
          <a:xfrm flipH="1" flipV="1">
            <a:off x="480" y="170"/>
            <a:ext cx="3" cy="534"/>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56" name="Line 32">
            <a:extLst>
              <a:ext uri="{FF2B5EF4-FFF2-40B4-BE49-F238E27FC236}">
                <a16:creationId xmlns:a16="http://schemas.microsoft.com/office/drawing/2014/main" id="{8FA751F1-5775-42F3-8C69-79E736C22E89}"/>
              </a:ext>
            </a:extLst>
          </xdr:cNvPr>
          <xdr:cNvSpPr>
            <a:spLocks noChangeShapeType="1"/>
          </xdr:cNvSpPr>
        </xdr:nvSpPr>
        <xdr:spPr bwMode="auto">
          <a:xfrm>
            <a:off x="256" y="172"/>
            <a:ext cx="2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Oval 82">
            <a:extLst>
              <a:ext uri="{FF2B5EF4-FFF2-40B4-BE49-F238E27FC236}">
                <a16:creationId xmlns:a16="http://schemas.microsoft.com/office/drawing/2014/main" id="{871A441B-54A0-4914-B466-3C90D70F9125}"/>
              </a:ext>
            </a:extLst>
          </xdr:cNvPr>
          <xdr:cNvSpPr>
            <a:spLocks noChangeArrowheads="1"/>
          </xdr:cNvSpPr>
        </xdr:nvSpPr>
        <xdr:spPr bwMode="auto">
          <a:xfrm>
            <a:off x="219" y="79"/>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a:t>
            </a:r>
          </a:p>
        </xdr:txBody>
      </xdr:sp>
      <xdr:sp macro="" textlink="">
        <xdr:nvSpPr>
          <xdr:cNvPr id="210058" name="Line 83">
            <a:extLst>
              <a:ext uri="{FF2B5EF4-FFF2-40B4-BE49-F238E27FC236}">
                <a16:creationId xmlns:a16="http://schemas.microsoft.com/office/drawing/2014/main" id="{031D2E59-6C0F-4D92-9CD2-463B39D59F3E}"/>
              </a:ext>
            </a:extLst>
          </xdr:cNvPr>
          <xdr:cNvSpPr>
            <a:spLocks noChangeShapeType="1"/>
          </xdr:cNvSpPr>
        </xdr:nvSpPr>
        <xdr:spPr bwMode="auto">
          <a:xfrm flipH="1" flipV="1">
            <a:off x="240" y="112"/>
            <a:ext cx="41" cy="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76</xdr:col>
      <xdr:colOff>9525</xdr:colOff>
      <xdr:row>7</xdr:row>
      <xdr:rowOff>19050</xdr:rowOff>
    </xdr:from>
    <xdr:to>
      <xdr:col>80</xdr:col>
      <xdr:colOff>0</xdr:colOff>
      <xdr:row>7</xdr:row>
      <xdr:rowOff>95250</xdr:rowOff>
    </xdr:to>
    <xdr:sp macro="" textlink="">
      <xdr:nvSpPr>
        <xdr:cNvPr id="210006" name="Rectangle 104" descr="40%">
          <a:extLst>
            <a:ext uri="{FF2B5EF4-FFF2-40B4-BE49-F238E27FC236}">
              <a16:creationId xmlns:a16="http://schemas.microsoft.com/office/drawing/2014/main" id="{66518C00-0E30-4CB1-AE6B-841FD2EC15DC}"/>
            </a:ext>
          </a:extLst>
        </xdr:cNvPr>
        <xdr:cNvSpPr>
          <a:spLocks noChangeArrowheads="1"/>
        </xdr:cNvSpPr>
      </xdr:nvSpPr>
      <xdr:spPr bwMode="auto">
        <a:xfrm>
          <a:off x="8696325" y="9429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8</xdr:row>
      <xdr:rowOff>19050</xdr:rowOff>
    </xdr:from>
    <xdr:to>
      <xdr:col>80</xdr:col>
      <xdr:colOff>0</xdr:colOff>
      <xdr:row>8</xdr:row>
      <xdr:rowOff>95250</xdr:rowOff>
    </xdr:to>
    <xdr:sp macro="" textlink="">
      <xdr:nvSpPr>
        <xdr:cNvPr id="210007" name="Rectangle 105" descr="20%">
          <a:extLst>
            <a:ext uri="{FF2B5EF4-FFF2-40B4-BE49-F238E27FC236}">
              <a16:creationId xmlns:a16="http://schemas.microsoft.com/office/drawing/2014/main" id="{06AE1485-11D3-44B5-A356-3B73B2D9FB91}"/>
            </a:ext>
          </a:extLst>
        </xdr:cNvPr>
        <xdr:cNvSpPr>
          <a:spLocks noChangeArrowheads="1"/>
        </xdr:cNvSpPr>
      </xdr:nvSpPr>
      <xdr:spPr bwMode="auto">
        <a:xfrm>
          <a:off x="8696325" y="10668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9</xdr:row>
      <xdr:rowOff>19050</xdr:rowOff>
    </xdr:from>
    <xdr:to>
      <xdr:col>80</xdr:col>
      <xdr:colOff>0</xdr:colOff>
      <xdr:row>9</xdr:row>
      <xdr:rowOff>95250</xdr:rowOff>
    </xdr:to>
    <xdr:sp macro="" textlink="">
      <xdr:nvSpPr>
        <xdr:cNvPr id="210008" name="Rectangle 106" descr="Dark upward diagonal">
          <a:extLst>
            <a:ext uri="{FF2B5EF4-FFF2-40B4-BE49-F238E27FC236}">
              <a16:creationId xmlns:a16="http://schemas.microsoft.com/office/drawing/2014/main" id="{233A43EF-9C74-458E-93FD-5DA7393AB81C}"/>
            </a:ext>
          </a:extLst>
        </xdr:cNvPr>
        <xdr:cNvSpPr>
          <a:spLocks noChangeArrowheads="1"/>
        </xdr:cNvSpPr>
      </xdr:nvSpPr>
      <xdr:spPr bwMode="auto">
        <a:xfrm>
          <a:off x="8696325" y="1190625"/>
          <a:ext cx="447675" cy="7620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10</xdr:row>
      <xdr:rowOff>28575</xdr:rowOff>
    </xdr:from>
    <xdr:to>
      <xdr:col>80</xdr:col>
      <xdr:colOff>0</xdr:colOff>
      <xdr:row>10</xdr:row>
      <xdr:rowOff>104775</xdr:rowOff>
    </xdr:to>
    <xdr:sp macro="" textlink="">
      <xdr:nvSpPr>
        <xdr:cNvPr id="210009" name="Rectangle 107" descr="Outlined diamond">
          <a:extLst>
            <a:ext uri="{FF2B5EF4-FFF2-40B4-BE49-F238E27FC236}">
              <a16:creationId xmlns:a16="http://schemas.microsoft.com/office/drawing/2014/main" id="{9C243E3B-7050-46FA-AECB-6E4BAC599E4C}"/>
            </a:ext>
          </a:extLst>
        </xdr:cNvPr>
        <xdr:cNvSpPr>
          <a:spLocks noChangeArrowheads="1"/>
        </xdr:cNvSpPr>
      </xdr:nvSpPr>
      <xdr:spPr bwMode="auto">
        <a:xfrm>
          <a:off x="8696325" y="1323975"/>
          <a:ext cx="447675" cy="7620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26</xdr:col>
      <xdr:colOff>0</xdr:colOff>
      <xdr:row>4</xdr:row>
      <xdr:rowOff>104775</xdr:rowOff>
    </xdr:from>
    <xdr:to>
      <xdr:col>40</xdr:col>
      <xdr:colOff>76200</xdr:colOff>
      <xdr:row>9</xdr:row>
      <xdr:rowOff>0</xdr:rowOff>
    </xdr:to>
    <xdr:grpSp>
      <xdr:nvGrpSpPr>
        <xdr:cNvPr id="210010" name="Group 118">
          <a:extLst>
            <a:ext uri="{FF2B5EF4-FFF2-40B4-BE49-F238E27FC236}">
              <a16:creationId xmlns:a16="http://schemas.microsoft.com/office/drawing/2014/main" id="{AC7AA8AF-6E60-432F-B5BA-5F6E74D5EFF3}"/>
            </a:ext>
          </a:extLst>
        </xdr:cNvPr>
        <xdr:cNvGrpSpPr>
          <a:grpSpLocks/>
        </xdr:cNvGrpSpPr>
      </xdr:nvGrpSpPr>
      <xdr:grpSpPr bwMode="auto">
        <a:xfrm>
          <a:off x="3014870" y="750818"/>
          <a:ext cx="1699591" cy="516421"/>
          <a:chOff x="121" y="32"/>
          <a:chExt cx="220" cy="68"/>
        </a:xfrm>
      </xdr:grpSpPr>
      <xdr:sp macro="" textlink="">
        <xdr:nvSpPr>
          <xdr:cNvPr id="210048" name="Line 119">
            <a:extLst>
              <a:ext uri="{FF2B5EF4-FFF2-40B4-BE49-F238E27FC236}">
                <a16:creationId xmlns:a16="http://schemas.microsoft.com/office/drawing/2014/main" id="{92605B4D-19D6-4440-9F9E-86A331759708}"/>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10049" name="Rectangle 120" descr="40%">
            <a:extLst>
              <a:ext uri="{FF2B5EF4-FFF2-40B4-BE49-F238E27FC236}">
                <a16:creationId xmlns:a16="http://schemas.microsoft.com/office/drawing/2014/main" id="{F0378AB1-0FBE-4B86-82CC-81269DCCA63A}"/>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10050" name="Rectangle 121" descr="40%">
            <a:extLst>
              <a:ext uri="{FF2B5EF4-FFF2-40B4-BE49-F238E27FC236}">
                <a16:creationId xmlns:a16="http://schemas.microsoft.com/office/drawing/2014/main" id="{5BBC3253-1B78-4F03-ABD0-8CFDDFCC55EF}"/>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10051" name="Line 122">
            <a:extLst>
              <a:ext uri="{FF2B5EF4-FFF2-40B4-BE49-F238E27FC236}">
                <a16:creationId xmlns:a16="http://schemas.microsoft.com/office/drawing/2014/main" id="{BFF576A5-2E3F-4D51-9B0C-E5FF5300000D}"/>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210052" name="Group 123">
            <a:extLst>
              <a:ext uri="{FF2B5EF4-FFF2-40B4-BE49-F238E27FC236}">
                <a16:creationId xmlns:a16="http://schemas.microsoft.com/office/drawing/2014/main" id="{C2DA180A-A0F2-49E0-84EC-60C01A1C8D9C}"/>
              </a:ext>
            </a:extLst>
          </xdr:cNvPr>
          <xdr:cNvGrpSpPr>
            <a:grpSpLocks/>
          </xdr:cNvGrpSpPr>
        </xdr:nvGrpSpPr>
        <xdr:grpSpPr bwMode="auto">
          <a:xfrm>
            <a:off x="266" y="33"/>
            <a:ext cx="75" cy="37"/>
            <a:chOff x="193" y="31"/>
            <a:chExt cx="80" cy="33"/>
          </a:xfrm>
        </xdr:grpSpPr>
        <xdr:sp macro="" textlink="">
          <xdr:nvSpPr>
            <xdr:cNvPr id="210053" name="Line 124">
              <a:extLst>
                <a:ext uri="{FF2B5EF4-FFF2-40B4-BE49-F238E27FC236}">
                  <a16:creationId xmlns:a16="http://schemas.microsoft.com/office/drawing/2014/main" id="{51CCE8CA-975C-44D6-B78B-6ECB507B73B8}"/>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 name="Oval 125">
              <a:extLst>
                <a:ext uri="{FF2B5EF4-FFF2-40B4-BE49-F238E27FC236}">
                  <a16:creationId xmlns:a16="http://schemas.microsoft.com/office/drawing/2014/main" id="{C9564B11-1089-4BDF-9D65-27247BF86708}"/>
                </a:ext>
              </a:extLst>
            </xdr:cNvPr>
            <xdr:cNvSpPr>
              <a:spLocks noChangeArrowheads="1"/>
            </xdr:cNvSpPr>
          </xdr:nvSpPr>
          <xdr:spPr bwMode="auto">
            <a:xfrm>
              <a:off x="242" y="31"/>
              <a:ext cx="31" cy="28"/>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30</xdr:col>
      <xdr:colOff>104775</xdr:colOff>
      <xdr:row>9</xdr:row>
      <xdr:rowOff>9525</xdr:rowOff>
    </xdr:from>
    <xdr:to>
      <xdr:col>31</xdr:col>
      <xdr:colOff>9525</xdr:colOff>
      <xdr:row>25</xdr:row>
      <xdr:rowOff>9525</xdr:rowOff>
    </xdr:to>
    <xdr:sp macro="" textlink="">
      <xdr:nvSpPr>
        <xdr:cNvPr id="210011" name="Line 129">
          <a:extLst>
            <a:ext uri="{FF2B5EF4-FFF2-40B4-BE49-F238E27FC236}">
              <a16:creationId xmlns:a16="http://schemas.microsoft.com/office/drawing/2014/main" id="{39765970-C773-44A1-896E-30EB85CF376D}"/>
            </a:ext>
          </a:extLst>
        </xdr:cNvPr>
        <xdr:cNvSpPr>
          <a:spLocks noChangeShapeType="1"/>
        </xdr:cNvSpPr>
      </xdr:nvSpPr>
      <xdr:spPr bwMode="auto">
        <a:xfrm>
          <a:off x="3533775" y="1181100"/>
          <a:ext cx="19050"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9</xdr:row>
      <xdr:rowOff>9525</xdr:rowOff>
    </xdr:from>
    <xdr:to>
      <xdr:col>32</xdr:col>
      <xdr:colOff>104775</xdr:colOff>
      <xdr:row>25</xdr:row>
      <xdr:rowOff>9525</xdr:rowOff>
    </xdr:to>
    <xdr:sp macro="" textlink="">
      <xdr:nvSpPr>
        <xdr:cNvPr id="210012" name="Line 130">
          <a:extLst>
            <a:ext uri="{FF2B5EF4-FFF2-40B4-BE49-F238E27FC236}">
              <a16:creationId xmlns:a16="http://schemas.microsoft.com/office/drawing/2014/main" id="{6D5A0A71-F96C-4BB6-84D2-D04E19AD85F2}"/>
            </a:ext>
          </a:extLst>
        </xdr:cNvPr>
        <xdr:cNvSpPr>
          <a:spLocks noChangeShapeType="1"/>
        </xdr:cNvSpPr>
      </xdr:nvSpPr>
      <xdr:spPr bwMode="auto">
        <a:xfrm flipH="1">
          <a:off x="3762375" y="1181100"/>
          <a:ext cx="0"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104775</xdr:colOff>
      <xdr:row>9</xdr:row>
      <xdr:rowOff>0</xdr:rowOff>
    </xdr:from>
    <xdr:to>
      <xdr:col>32</xdr:col>
      <xdr:colOff>104775</xdr:colOff>
      <xdr:row>9</xdr:row>
      <xdr:rowOff>0</xdr:rowOff>
    </xdr:to>
    <xdr:cxnSp macro="">
      <xdr:nvCxnSpPr>
        <xdr:cNvPr id="210013" name="AutoShape 135">
          <a:extLst>
            <a:ext uri="{FF2B5EF4-FFF2-40B4-BE49-F238E27FC236}">
              <a16:creationId xmlns:a16="http://schemas.microsoft.com/office/drawing/2014/main" id="{E281FA99-E305-427C-9D7B-CBDA79F1FB1D}"/>
            </a:ext>
          </a:extLst>
        </xdr:cNvPr>
        <xdr:cNvCxnSpPr>
          <a:cxnSpLocks noChangeShapeType="1"/>
          <a:stCxn id="210011" idx="0"/>
          <a:endCxn id="210012" idx="0"/>
        </xdr:cNvCxnSpPr>
      </xdr:nvCxnSpPr>
      <xdr:spPr bwMode="auto">
        <a:xfrm>
          <a:off x="3533775" y="1171575"/>
          <a:ext cx="2286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9525</xdr:colOff>
      <xdr:row>4</xdr:row>
      <xdr:rowOff>9525</xdr:rowOff>
    </xdr:from>
    <xdr:to>
      <xdr:col>33</xdr:col>
      <xdr:colOff>38100</xdr:colOff>
      <xdr:row>9</xdr:row>
      <xdr:rowOff>28575</xdr:rowOff>
    </xdr:to>
    <xdr:grpSp>
      <xdr:nvGrpSpPr>
        <xdr:cNvPr id="210014" name="Group 136">
          <a:extLst>
            <a:ext uri="{FF2B5EF4-FFF2-40B4-BE49-F238E27FC236}">
              <a16:creationId xmlns:a16="http://schemas.microsoft.com/office/drawing/2014/main" id="{1C4B964A-1B9B-4D65-A286-FA1BAB1451E4}"/>
            </a:ext>
          </a:extLst>
        </xdr:cNvPr>
        <xdr:cNvGrpSpPr>
          <a:grpSpLocks/>
        </xdr:cNvGrpSpPr>
      </xdr:nvGrpSpPr>
      <xdr:grpSpPr bwMode="auto">
        <a:xfrm>
          <a:off x="2676525" y="655568"/>
          <a:ext cx="1188140" cy="640246"/>
          <a:chOff x="510" y="177"/>
          <a:chExt cx="154" cy="88"/>
        </a:xfrm>
      </xdr:grpSpPr>
      <xdr:sp macro="" textlink="">
        <xdr:nvSpPr>
          <xdr:cNvPr id="210043" name="Line 137">
            <a:extLst>
              <a:ext uri="{FF2B5EF4-FFF2-40B4-BE49-F238E27FC236}">
                <a16:creationId xmlns:a16="http://schemas.microsoft.com/office/drawing/2014/main" id="{82D234D0-52BC-4507-9EFA-766E6DE2C6C1}"/>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Oval 138">
            <a:extLst>
              <a:ext uri="{FF2B5EF4-FFF2-40B4-BE49-F238E27FC236}">
                <a16:creationId xmlns:a16="http://schemas.microsoft.com/office/drawing/2014/main" id="{C59605FB-BCE3-460E-A3BE-3CEBE9C725C8}"/>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210045" name="Line 139">
            <a:extLst>
              <a:ext uri="{FF2B5EF4-FFF2-40B4-BE49-F238E27FC236}">
                <a16:creationId xmlns:a16="http://schemas.microsoft.com/office/drawing/2014/main" id="{C203C794-A4D5-451C-816E-746045947871}"/>
              </a:ext>
            </a:extLst>
          </xdr:cNvPr>
          <xdr:cNvSpPr>
            <a:spLocks noChangeShapeType="1"/>
          </xdr:cNvSpPr>
        </xdr:nvSpPr>
        <xdr:spPr bwMode="auto">
          <a:xfrm>
            <a:off x="621"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46" name="Line 140">
            <a:extLst>
              <a:ext uri="{FF2B5EF4-FFF2-40B4-BE49-F238E27FC236}">
                <a16:creationId xmlns:a16="http://schemas.microsoft.com/office/drawing/2014/main" id="{561C41FC-797C-49D2-9BF1-325E89355A16}"/>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47" name="Line 141">
            <a:extLst>
              <a:ext uri="{FF2B5EF4-FFF2-40B4-BE49-F238E27FC236}">
                <a16:creationId xmlns:a16="http://schemas.microsoft.com/office/drawing/2014/main" id="{CA6BF375-F5F7-4D17-BBBC-82CF9DF828D9}"/>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95250</xdr:colOff>
      <xdr:row>7</xdr:row>
      <xdr:rowOff>9525</xdr:rowOff>
    </xdr:from>
    <xdr:to>
      <xdr:col>42</xdr:col>
      <xdr:colOff>57150</xdr:colOff>
      <xdr:row>15</xdr:row>
      <xdr:rowOff>9525</xdr:rowOff>
    </xdr:to>
    <xdr:grpSp>
      <xdr:nvGrpSpPr>
        <xdr:cNvPr id="210015" name="Group 143">
          <a:extLst>
            <a:ext uri="{FF2B5EF4-FFF2-40B4-BE49-F238E27FC236}">
              <a16:creationId xmlns:a16="http://schemas.microsoft.com/office/drawing/2014/main" id="{A299A19E-FB18-4C3F-97A2-D11646A20D28}"/>
            </a:ext>
          </a:extLst>
        </xdr:cNvPr>
        <xdr:cNvGrpSpPr>
          <a:grpSpLocks/>
        </xdr:cNvGrpSpPr>
      </xdr:nvGrpSpPr>
      <xdr:grpSpPr bwMode="auto">
        <a:xfrm>
          <a:off x="2762250" y="1028286"/>
          <a:ext cx="2165074" cy="993913"/>
          <a:chOff x="87" y="170"/>
          <a:chExt cx="279" cy="136"/>
        </a:xfrm>
      </xdr:grpSpPr>
      <xdr:sp macro="" textlink="">
        <xdr:nvSpPr>
          <xdr:cNvPr id="210034" name="Line 144">
            <a:extLst>
              <a:ext uri="{FF2B5EF4-FFF2-40B4-BE49-F238E27FC236}">
                <a16:creationId xmlns:a16="http://schemas.microsoft.com/office/drawing/2014/main" id="{DA507E24-71E4-4968-A6CF-3B8B62862FDB}"/>
              </a:ext>
            </a:extLst>
          </xdr:cNvPr>
          <xdr:cNvSpPr>
            <a:spLocks noChangeShapeType="1"/>
          </xdr:cNvSpPr>
        </xdr:nvSpPr>
        <xdr:spPr bwMode="auto">
          <a:xfrm>
            <a:off x="148" y="186"/>
            <a:ext cx="0" cy="11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35" name="Line 145">
            <a:extLst>
              <a:ext uri="{FF2B5EF4-FFF2-40B4-BE49-F238E27FC236}">
                <a16:creationId xmlns:a16="http://schemas.microsoft.com/office/drawing/2014/main" id="{CE257FD2-E5EF-448D-858B-C5299092B083}"/>
              </a:ext>
            </a:extLst>
          </xdr:cNvPr>
          <xdr:cNvSpPr>
            <a:spLocks noChangeShapeType="1"/>
          </xdr:cNvSpPr>
        </xdr:nvSpPr>
        <xdr:spPr bwMode="auto">
          <a:xfrm>
            <a:off x="147" y="305"/>
            <a:ext cx="4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36" name="Line 146">
            <a:extLst>
              <a:ext uri="{FF2B5EF4-FFF2-40B4-BE49-F238E27FC236}">
                <a16:creationId xmlns:a16="http://schemas.microsoft.com/office/drawing/2014/main" id="{7569D5CE-6EAE-4CCB-817C-9049ED454F02}"/>
              </a:ext>
            </a:extLst>
          </xdr:cNvPr>
          <xdr:cNvSpPr>
            <a:spLocks noChangeShapeType="1"/>
          </xdr:cNvSpPr>
        </xdr:nvSpPr>
        <xdr:spPr bwMode="auto">
          <a:xfrm flipV="1">
            <a:off x="148" y="186"/>
            <a:ext cx="1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37" name="Line 148">
            <a:extLst>
              <a:ext uri="{FF2B5EF4-FFF2-40B4-BE49-F238E27FC236}">
                <a16:creationId xmlns:a16="http://schemas.microsoft.com/office/drawing/2014/main" id="{5E5FE0DC-61E0-45C7-A874-CDCDAC429AEB}"/>
              </a:ext>
            </a:extLst>
          </xdr:cNvPr>
          <xdr:cNvSpPr>
            <a:spLocks noChangeShapeType="1"/>
          </xdr:cNvSpPr>
        </xdr:nvSpPr>
        <xdr:spPr bwMode="auto">
          <a:xfrm>
            <a:off x="226" y="305"/>
            <a:ext cx="43"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38" name="Line 149">
            <a:extLst>
              <a:ext uri="{FF2B5EF4-FFF2-40B4-BE49-F238E27FC236}">
                <a16:creationId xmlns:a16="http://schemas.microsoft.com/office/drawing/2014/main" id="{CA1A0525-CE5A-4510-8E81-9D387BF4C88A}"/>
              </a:ext>
            </a:extLst>
          </xdr:cNvPr>
          <xdr:cNvSpPr>
            <a:spLocks noChangeShapeType="1"/>
          </xdr:cNvSpPr>
        </xdr:nvSpPr>
        <xdr:spPr bwMode="auto">
          <a:xfrm flipH="1">
            <a:off x="267" y="186"/>
            <a:ext cx="1" cy="117"/>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39" name="Line 150">
            <a:extLst>
              <a:ext uri="{FF2B5EF4-FFF2-40B4-BE49-F238E27FC236}">
                <a16:creationId xmlns:a16="http://schemas.microsoft.com/office/drawing/2014/main" id="{67EF3396-7927-4B92-8090-F2030BA22AA9}"/>
              </a:ext>
            </a:extLst>
          </xdr:cNvPr>
          <xdr:cNvSpPr>
            <a:spLocks noChangeShapeType="1"/>
          </xdr:cNvSpPr>
        </xdr:nvSpPr>
        <xdr:spPr bwMode="auto">
          <a:xfrm>
            <a:off x="103" y="170"/>
            <a:ext cx="0" cy="136"/>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10040" name="Line 151">
            <a:extLst>
              <a:ext uri="{FF2B5EF4-FFF2-40B4-BE49-F238E27FC236}">
                <a16:creationId xmlns:a16="http://schemas.microsoft.com/office/drawing/2014/main" id="{D0AA96D8-1001-4BAE-89F9-D9469BC7155D}"/>
              </a:ext>
            </a:extLst>
          </xdr:cNvPr>
          <xdr:cNvSpPr>
            <a:spLocks noChangeShapeType="1"/>
          </xdr:cNvSpPr>
        </xdr:nvSpPr>
        <xdr:spPr bwMode="auto">
          <a:xfrm>
            <a:off x="87" y="305"/>
            <a:ext cx="3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41" name="Line 152">
            <a:extLst>
              <a:ext uri="{FF2B5EF4-FFF2-40B4-BE49-F238E27FC236}">
                <a16:creationId xmlns:a16="http://schemas.microsoft.com/office/drawing/2014/main" id="{D3D48CEF-5662-4D2A-BCF6-5A234277316B}"/>
              </a:ext>
            </a:extLst>
          </xdr:cNvPr>
          <xdr:cNvSpPr>
            <a:spLocks noChangeShapeType="1"/>
          </xdr:cNvSpPr>
        </xdr:nvSpPr>
        <xdr:spPr bwMode="auto">
          <a:xfrm flipH="1">
            <a:off x="268" y="206"/>
            <a:ext cx="71"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Oval 153">
            <a:extLst>
              <a:ext uri="{FF2B5EF4-FFF2-40B4-BE49-F238E27FC236}">
                <a16:creationId xmlns:a16="http://schemas.microsoft.com/office/drawing/2014/main" id="{172AC20C-EE9F-4B11-B0E7-3D83B2D875D3}"/>
              </a:ext>
            </a:extLst>
          </xdr:cNvPr>
          <xdr:cNvSpPr>
            <a:spLocks noChangeArrowheads="1"/>
          </xdr:cNvSpPr>
        </xdr:nvSpPr>
        <xdr:spPr bwMode="auto">
          <a:xfrm>
            <a:off x="336" y="188"/>
            <a:ext cx="30" cy="3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grpSp>
    <xdr:clientData/>
  </xdr:twoCellAnchor>
  <xdr:twoCellAnchor>
    <xdr:from>
      <xdr:col>31</xdr:col>
      <xdr:colOff>76200</xdr:colOff>
      <xdr:row>8</xdr:row>
      <xdr:rowOff>95250</xdr:rowOff>
    </xdr:from>
    <xdr:to>
      <xdr:col>48</xdr:col>
      <xdr:colOff>0</xdr:colOff>
      <xdr:row>44</xdr:row>
      <xdr:rowOff>28575</xdr:rowOff>
    </xdr:to>
    <xdr:grpSp>
      <xdr:nvGrpSpPr>
        <xdr:cNvPr id="210016" name="Group 90">
          <a:extLst>
            <a:ext uri="{FF2B5EF4-FFF2-40B4-BE49-F238E27FC236}">
              <a16:creationId xmlns:a16="http://schemas.microsoft.com/office/drawing/2014/main" id="{B975879A-AC0D-47CC-B3C2-53E504503305}"/>
            </a:ext>
          </a:extLst>
        </xdr:cNvPr>
        <xdr:cNvGrpSpPr>
          <a:grpSpLocks/>
        </xdr:cNvGrpSpPr>
      </xdr:nvGrpSpPr>
      <xdr:grpSpPr bwMode="auto">
        <a:xfrm>
          <a:off x="3670852" y="1238250"/>
          <a:ext cx="1895061" cy="4405934"/>
          <a:chOff x="3771900" y="8229600"/>
          <a:chExt cx="1871654" cy="4396988"/>
        </a:xfrm>
      </xdr:grpSpPr>
      <xdr:sp macro="" textlink="">
        <xdr:nvSpPr>
          <xdr:cNvPr id="69" name="TextBox 68">
            <a:extLst>
              <a:ext uri="{FF2B5EF4-FFF2-40B4-BE49-F238E27FC236}">
                <a16:creationId xmlns:a16="http://schemas.microsoft.com/office/drawing/2014/main" id="{DC666BFE-3B3C-4CCD-9FFE-27D50A8F78B4}"/>
              </a:ext>
            </a:extLst>
          </xdr:cNvPr>
          <xdr:cNvSpPr txBox="1"/>
        </xdr:nvSpPr>
        <xdr:spPr bwMode="auto">
          <a:xfrm>
            <a:off x="4784121" y="8868642"/>
            <a:ext cx="143239" cy="314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vert270" wrap="square" rtlCol="0" anchor="t"/>
          <a:lstStyle/>
          <a:p>
            <a:r>
              <a:rPr lang="en-US" sz="1200" baseline="70000">
                <a:latin typeface="Arial" pitchFamily="34" charset="0"/>
                <a:cs typeface="Arial" pitchFamily="34" charset="0"/>
              </a:rPr>
              <a:t>110</a:t>
            </a:r>
          </a:p>
        </xdr:txBody>
      </xdr:sp>
      <xdr:grpSp>
        <xdr:nvGrpSpPr>
          <xdr:cNvPr id="210020" name="Group 131">
            <a:extLst>
              <a:ext uri="{FF2B5EF4-FFF2-40B4-BE49-F238E27FC236}">
                <a16:creationId xmlns:a16="http://schemas.microsoft.com/office/drawing/2014/main" id="{6000A2F0-7EA5-4FAF-A079-1B4FCE0128EF}"/>
              </a:ext>
            </a:extLst>
          </xdr:cNvPr>
          <xdr:cNvGrpSpPr>
            <a:grpSpLocks/>
          </xdr:cNvGrpSpPr>
        </xdr:nvGrpSpPr>
        <xdr:grpSpPr bwMode="auto">
          <a:xfrm>
            <a:off x="3771900" y="8229600"/>
            <a:ext cx="1871654" cy="4396988"/>
            <a:chOff x="3771900" y="8229600"/>
            <a:chExt cx="1871654" cy="4396988"/>
          </a:xfrm>
        </xdr:grpSpPr>
        <xdr:sp macro="" textlink="">
          <xdr:nvSpPr>
            <xdr:cNvPr id="210021" name="Line 111">
              <a:extLst>
                <a:ext uri="{FF2B5EF4-FFF2-40B4-BE49-F238E27FC236}">
                  <a16:creationId xmlns:a16="http://schemas.microsoft.com/office/drawing/2014/main" id="{4C0AB44A-F2FC-4DC9-9B1F-72948270C396}"/>
                </a:ext>
              </a:extLst>
            </xdr:cNvPr>
            <xdr:cNvSpPr>
              <a:spLocks noChangeShapeType="1"/>
            </xdr:cNvSpPr>
          </xdr:nvSpPr>
          <xdr:spPr bwMode="auto">
            <a:xfrm>
              <a:off x="3898900" y="12382500"/>
              <a:ext cx="543239" cy="821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Oval 112">
              <a:extLst>
                <a:ext uri="{FF2B5EF4-FFF2-40B4-BE49-F238E27FC236}">
                  <a16:creationId xmlns:a16="http://schemas.microsoft.com/office/drawing/2014/main" id="{8189B3D3-106C-4C46-B80C-38D7470D0326}"/>
                </a:ext>
              </a:extLst>
            </xdr:cNvPr>
            <xdr:cNvSpPr>
              <a:spLocks noChangeArrowheads="1"/>
            </xdr:cNvSpPr>
          </xdr:nvSpPr>
          <xdr:spPr bwMode="auto">
            <a:xfrm>
              <a:off x="4421249" y="12397678"/>
              <a:ext cx="238731" cy="22891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a:t>
              </a:r>
            </a:p>
          </xdr:txBody>
        </xdr:sp>
        <xdr:sp macro="" textlink="">
          <xdr:nvSpPr>
            <xdr:cNvPr id="210023" name="Line 115">
              <a:extLst>
                <a:ext uri="{FF2B5EF4-FFF2-40B4-BE49-F238E27FC236}">
                  <a16:creationId xmlns:a16="http://schemas.microsoft.com/office/drawing/2014/main" id="{AF321B40-0CEA-4595-81C7-1BC39DE5443F}"/>
                </a:ext>
              </a:extLst>
            </xdr:cNvPr>
            <xdr:cNvSpPr>
              <a:spLocks noChangeShapeType="1"/>
            </xdr:cNvSpPr>
          </xdr:nvSpPr>
          <xdr:spPr bwMode="auto">
            <a:xfrm flipV="1">
              <a:off x="3873500" y="8661400"/>
              <a:ext cx="0" cy="338126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10024" name="Line 155">
              <a:extLst>
                <a:ext uri="{FF2B5EF4-FFF2-40B4-BE49-F238E27FC236}">
                  <a16:creationId xmlns:a16="http://schemas.microsoft.com/office/drawing/2014/main" id="{4876F84E-EDC9-4926-8C20-B51A42BC3530}"/>
                </a:ext>
              </a:extLst>
            </xdr:cNvPr>
            <xdr:cNvSpPr>
              <a:spLocks noChangeShapeType="1"/>
            </xdr:cNvSpPr>
          </xdr:nvSpPr>
          <xdr:spPr bwMode="auto">
            <a:xfrm>
              <a:off x="4250176" y="8542760"/>
              <a:ext cx="79891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25" name="Line 156">
              <a:extLst>
                <a:ext uri="{FF2B5EF4-FFF2-40B4-BE49-F238E27FC236}">
                  <a16:creationId xmlns:a16="http://schemas.microsoft.com/office/drawing/2014/main" id="{CBDE194C-0C2C-4D0B-AFC1-F4E9161156B1}"/>
                </a:ext>
              </a:extLst>
            </xdr:cNvPr>
            <xdr:cNvSpPr>
              <a:spLocks noChangeShapeType="1"/>
            </xdr:cNvSpPr>
          </xdr:nvSpPr>
          <xdr:spPr bwMode="auto">
            <a:xfrm>
              <a:off x="4273002" y="8787058"/>
              <a:ext cx="80652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26" name="Line 157">
              <a:extLst>
                <a:ext uri="{FF2B5EF4-FFF2-40B4-BE49-F238E27FC236}">
                  <a16:creationId xmlns:a16="http://schemas.microsoft.com/office/drawing/2014/main" id="{8E67BB66-20BF-49BF-A607-08C77052B72F}"/>
                </a:ext>
              </a:extLst>
            </xdr:cNvPr>
            <xdr:cNvSpPr>
              <a:spLocks noChangeShapeType="1"/>
            </xdr:cNvSpPr>
          </xdr:nvSpPr>
          <xdr:spPr bwMode="auto">
            <a:xfrm>
              <a:off x="4950181" y="8416909"/>
              <a:ext cx="0" cy="12585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0027" name="Line 158">
              <a:extLst>
                <a:ext uri="{FF2B5EF4-FFF2-40B4-BE49-F238E27FC236}">
                  <a16:creationId xmlns:a16="http://schemas.microsoft.com/office/drawing/2014/main" id="{01BDBBA3-40A4-49C1-BF8F-71FD171893F7}"/>
                </a:ext>
              </a:extLst>
            </xdr:cNvPr>
            <xdr:cNvSpPr>
              <a:spLocks noChangeShapeType="1"/>
            </xdr:cNvSpPr>
          </xdr:nvSpPr>
          <xdr:spPr bwMode="auto">
            <a:xfrm flipV="1">
              <a:off x="4950181" y="8794461"/>
              <a:ext cx="0" cy="14065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0028" name="Line 159">
              <a:extLst>
                <a:ext uri="{FF2B5EF4-FFF2-40B4-BE49-F238E27FC236}">
                  <a16:creationId xmlns:a16="http://schemas.microsoft.com/office/drawing/2014/main" id="{12C5FF44-A488-46EC-8055-0021E53E931E}"/>
                </a:ext>
              </a:extLst>
            </xdr:cNvPr>
            <xdr:cNvSpPr>
              <a:spLocks noChangeShapeType="1"/>
            </xdr:cNvSpPr>
          </xdr:nvSpPr>
          <xdr:spPr bwMode="auto">
            <a:xfrm>
              <a:off x="4950181" y="8542760"/>
              <a:ext cx="0" cy="2442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029" name="Line 160">
              <a:extLst>
                <a:ext uri="{FF2B5EF4-FFF2-40B4-BE49-F238E27FC236}">
                  <a16:creationId xmlns:a16="http://schemas.microsoft.com/office/drawing/2014/main" id="{1AAB72C3-E669-4CDE-B048-789DEEA4BDE3}"/>
                </a:ext>
              </a:extLst>
            </xdr:cNvPr>
            <xdr:cNvSpPr>
              <a:spLocks noChangeShapeType="1"/>
            </xdr:cNvSpPr>
          </xdr:nvSpPr>
          <xdr:spPr bwMode="auto">
            <a:xfrm flipV="1">
              <a:off x="5074438" y="8394700"/>
              <a:ext cx="334785" cy="13325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 name="Oval 161">
              <a:extLst>
                <a:ext uri="{FF2B5EF4-FFF2-40B4-BE49-F238E27FC236}">
                  <a16:creationId xmlns:a16="http://schemas.microsoft.com/office/drawing/2014/main" id="{DFE0ADBA-4E93-40D1-8C6B-28E9E1C840A8}"/>
                </a:ext>
              </a:extLst>
            </xdr:cNvPr>
            <xdr:cNvSpPr>
              <a:spLocks noChangeArrowheads="1"/>
            </xdr:cNvSpPr>
          </xdr:nvSpPr>
          <xdr:spPr bwMode="auto">
            <a:xfrm>
              <a:off x="5423921" y="8229600"/>
              <a:ext cx="219633" cy="247986"/>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a:t>
              </a:r>
            </a:p>
          </xdr:txBody>
        </xdr:sp>
        <xdr:sp macro="" textlink="">
          <xdr:nvSpPr>
            <xdr:cNvPr id="81" name="Rectangle 80">
              <a:extLst>
                <a:ext uri="{FF2B5EF4-FFF2-40B4-BE49-F238E27FC236}">
                  <a16:creationId xmlns:a16="http://schemas.microsoft.com/office/drawing/2014/main" id="{F9BB82DA-C9B6-4744-B891-535C31DD2935}"/>
                </a:ext>
              </a:extLst>
            </xdr:cNvPr>
            <xdr:cNvSpPr/>
          </xdr:nvSpPr>
          <xdr:spPr>
            <a:xfrm>
              <a:off x="4230264" y="8563428"/>
              <a:ext cx="47746" cy="2098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BE"/>
            </a:p>
          </xdr:txBody>
        </xdr:sp>
        <xdr:sp macro="" textlink="">
          <xdr:nvSpPr>
            <xdr:cNvPr id="210032" name="Line 114">
              <a:extLst>
                <a:ext uri="{FF2B5EF4-FFF2-40B4-BE49-F238E27FC236}">
                  <a16:creationId xmlns:a16="http://schemas.microsoft.com/office/drawing/2014/main" id="{69159B4B-A195-48FF-8525-BB8AF3A285A5}"/>
                </a:ext>
              </a:extLst>
            </xdr:cNvPr>
            <xdr:cNvSpPr>
              <a:spLocks noChangeShapeType="1"/>
            </xdr:cNvSpPr>
          </xdr:nvSpPr>
          <xdr:spPr bwMode="auto">
            <a:xfrm flipV="1">
              <a:off x="3860800" y="8661400"/>
              <a:ext cx="1193800" cy="2228"/>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10033" name="Rectangle 110">
              <a:extLst>
                <a:ext uri="{FF2B5EF4-FFF2-40B4-BE49-F238E27FC236}">
                  <a16:creationId xmlns:a16="http://schemas.microsoft.com/office/drawing/2014/main" id="{F6B35891-FFCC-40B3-A9E2-59351E2A10CB}"/>
                </a:ext>
              </a:extLst>
            </xdr:cNvPr>
            <xdr:cNvSpPr>
              <a:spLocks noChangeArrowheads="1"/>
            </xdr:cNvSpPr>
          </xdr:nvSpPr>
          <xdr:spPr bwMode="auto">
            <a:xfrm>
              <a:off x="3771900" y="11964967"/>
              <a:ext cx="107118" cy="515026"/>
            </a:xfrm>
            <a:prstGeom prst="rect">
              <a:avLst/>
            </a:prstGeom>
            <a:solidFill>
              <a:srgbClr val="FFFFFF"/>
            </a:solidFill>
            <a:ln w="9525">
              <a:solidFill>
                <a:srgbClr val="000000"/>
              </a:solidFill>
              <a:miter lim="800000"/>
              <a:headEnd/>
              <a:tailEnd/>
            </a:ln>
          </xdr:spPr>
        </xdr:sp>
      </xdr:grpSp>
    </xdr:grpSp>
    <xdr:clientData/>
  </xdr:twoCellAnchor>
  <xdr:twoCellAnchor>
    <xdr:from>
      <xdr:col>50</xdr:col>
      <xdr:colOff>104775</xdr:colOff>
      <xdr:row>7</xdr:row>
      <xdr:rowOff>0</xdr:rowOff>
    </xdr:from>
    <xdr:to>
      <xdr:col>50</xdr:col>
      <xdr:colOff>104775</xdr:colOff>
      <xdr:row>11</xdr:row>
      <xdr:rowOff>9525</xdr:rowOff>
    </xdr:to>
    <xdr:sp macro="" textlink="">
      <xdr:nvSpPr>
        <xdr:cNvPr id="210017" name="Line 239">
          <a:extLst>
            <a:ext uri="{FF2B5EF4-FFF2-40B4-BE49-F238E27FC236}">
              <a16:creationId xmlns:a16="http://schemas.microsoft.com/office/drawing/2014/main" id="{BE7A3CDD-0B34-4E96-994B-42C794B7E7CA}"/>
            </a:ext>
          </a:extLst>
        </xdr:cNvPr>
        <xdr:cNvSpPr>
          <a:spLocks noChangeShapeType="1"/>
        </xdr:cNvSpPr>
      </xdr:nvSpPr>
      <xdr:spPr bwMode="auto">
        <a:xfrm>
          <a:off x="5819775" y="923925"/>
          <a:ext cx="0" cy="5048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0</xdr:colOff>
      <xdr:row>11</xdr:row>
      <xdr:rowOff>0</xdr:rowOff>
    </xdr:from>
    <xdr:to>
      <xdr:col>51</xdr:col>
      <xdr:colOff>114300</xdr:colOff>
      <xdr:row>11</xdr:row>
      <xdr:rowOff>0</xdr:rowOff>
    </xdr:to>
    <xdr:sp macro="" textlink="">
      <xdr:nvSpPr>
        <xdr:cNvPr id="210018" name="Line 238">
          <a:extLst>
            <a:ext uri="{FF2B5EF4-FFF2-40B4-BE49-F238E27FC236}">
              <a16:creationId xmlns:a16="http://schemas.microsoft.com/office/drawing/2014/main" id="{026A3731-8AAD-4F6F-9F30-2FD3222C3082}"/>
            </a:ext>
          </a:extLst>
        </xdr:cNvPr>
        <xdr:cNvSpPr>
          <a:spLocks noChangeShapeType="1"/>
        </xdr:cNvSpPr>
      </xdr:nvSpPr>
      <xdr:spPr bwMode="auto">
        <a:xfrm>
          <a:off x="5715000" y="14192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9525</xdr:colOff>
      <xdr:row>7</xdr:row>
      <xdr:rowOff>0</xdr:rowOff>
    </xdr:from>
    <xdr:to>
      <xdr:col>23</xdr:col>
      <xdr:colOff>9525</xdr:colOff>
      <xdr:row>48</xdr:row>
      <xdr:rowOff>0</xdr:rowOff>
    </xdr:to>
    <xdr:sp macro="" textlink="">
      <xdr:nvSpPr>
        <xdr:cNvPr id="184798" name="Line 4">
          <a:extLst>
            <a:ext uri="{FF2B5EF4-FFF2-40B4-BE49-F238E27FC236}">
              <a16:creationId xmlns:a16="http://schemas.microsoft.com/office/drawing/2014/main" id="{28B7C4A6-AC22-48F1-840A-85A1B552D51F}"/>
            </a:ext>
          </a:extLst>
        </xdr:cNvPr>
        <xdr:cNvSpPr>
          <a:spLocks noChangeShapeType="1"/>
        </xdr:cNvSpPr>
      </xdr:nvSpPr>
      <xdr:spPr bwMode="auto">
        <a:xfrm>
          <a:off x="2638425" y="923925"/>
          <a:ext cx="0" cy="50768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19050</xdr:colOff>
      <xdr:row>25</xdr:row>
      <xdr:rowOff>9525</xdr:rowOff>
    </xdr:from>
    <xdr:to>
      <xdr:col>31</xdr:col>
      <xdr:colOff>19050</xdr:colOff>
      <xdr:row>47</xdr:row>
      <xdr:rowOff>114300</xdr:rowOff>
    </xdr:to>
    <xdr:sp macro="" textlink="">
      <xdr:nvSpPr>
        <xdr:cNvPr id="184799" name="Line 7">
          <a:extLst>
            <a:ext uri="{FF2B5EF4-FFF2-40B4-BE49-F238E27FC236}">
              <a16:creationId xmlns:a16="http://schemas.microsoft.com/office/drawing/2014/main" id="{1BEA6B80-65DC-4DEF-BC57-D984E984628F}"/>
            </a:ext>
          </a:extLst>
        </xdr:cNvPr>
        <xdr:cNvSpPr>
          <a:spLocks noChangeShapeType="1"/>
        </xdr:cNvSpPr>
      </xdr:nvSpPr>
      <xdr:spPr bwMode="auto">
        <a:xfrm flipH="1">
          <a:off x="3562350" y="3162300"/>
          <a:ext cx="0" cy="282892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25</xdr:row>
      <xdr:rowOff>0</xdr:rowOff>
    </xdr:from>
    <xdr:to>
      <xdr:col>33</xdr:col>
      <xdr:colOff>0</xdr:colOff>
      <xdr:row>48</xdr:row>
      <xdr:rowOff>0</xdr:rowOff>
    </xdr:to>
    <xdr:sp macro="" textlink="">
      <xdr:nvSpPr>
        <xdr:cNvPr id="184800" name="Line 8">
          <a:extLst>
            <a:ext uri="{FF2B5EF4-FFF2-40B4-BE49-F238E27FC236}">
              <a16:creationId xmlns:a16="http://schemas.microsoft.com/office/drawing/2014/main" id="{4D86695A-9BCF-4628-A981-5ABF5736383D}"/>
            </a:ext>
          </a:extLst>
        </xdr:cNvPr>
        <xdr:cNvSpPr>
          <a:spLocks noChangeShapeType="1"/>
        </xdr:cNvSpPr>
      </xdr:nvSpPr>
      <xdr:spPr bwMode="auto">
        <a:xfrm flipH="1">
          <a:off x="3762375" y="3152775"/>
          <a:ext cx="9525" cy="284797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13</xdr:row>
      <xdr:rowOff>76200</xdr:rowOff>
    </xdr:from>
    <xdr:to>
      <xdr:col>38</xdr:col>
      <xdr:colOff>0</xdr:colOff>
      <xdr:row>17</xdr:row>
      <xdr:rowOff>19050</xdr:rowOff>
    </xdr:to>
    <xdr:sp macro="" textlink="">
      <xdr:nvSpPr>
        <xdr:cNvPr id="184801" name="Line 15">
          <a:extLst>
            <a:ext uri="{FF2B5EF4-FFF2-40B4-BE49-F238E27FC236}">
              <a16:creationId xmlns:a16="http://schemas.microsoft.com/office/drawing/2014/main" id="{0F9D45B9-5D06-40D0-B2C3-E6D4DF578E2D}"/>
            </a:ext>
          </a:extLst>
        </xdr:cNvPr>
        <xdr:cNvSpPr>
          <a:spLocks noChangeShapeType="1"/>
        </xdr:cNvSpPr>
      </xdr:nvSpPr>
      <xdr:spPr bwMode="auto">
        <a:xfrm>
          <a:off x="3771900" y="1743075"/>
          <a:ext cx="5715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85725</xdr:colOff>
      <xdr:row>16</xdr:row>
      <xdr:rowOff>76200</xdr:rowOff>
    </xdr:from>
    <xdr:to>
      <xdr:col>39</xdr:col>
      <xdr:colOff>85725</xdr:colOff>
      <xdr:row>18</xdr:row>
      <xdr:rowOff>66675</xdr:rowOff>
    </xdr:to>
    <xdr:sp macro="" textlink="">
      <xdr:nvSpPr>
        <xdr:cNvPr id="6" name="Oval 16">
          <a:extLst>
            <a:ext uri="{FF2B5EF4-FFF2-40B4-BE49-F238E27FC236}">
              <a16:creationId xmlns:a16="http://schemas.microsoft.com/office/drawing/2014/main" id="{42A1A23F-CBDC-487D-ADDE-3F0F403959EC}"/>
            </a:ext>
          </a:extLst>
        </xdr:cNvPr>
        <xdr:cNvSpPr>
          <a:spLocks noChangeArrowheads="1"/>
        </xdr:cNvSpPr>
      </xdr:nvSpPr>
      <xdr:spPr bwMode="auto">
        <a:xfrm>
          <a:off x="22640925" y="2171700"/>
          <a:ext cx="12192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a:t>
          </a:r>
        </a:p>
      </xdr:txBody>
    </xdr:sp>
    <xdr:clientData/>
  </xdr:twoCellAnchor>
  <xdr:twoCellAnchor>
    <xdr:from>
      <xdr:col>31</xdr:col>
      <xdr:colOff>9525</xdr:colOff>
      <xdr:row>48</xdr:row>
      <xdr:rowOff>0</xdr:rowOff>
    </xdr:from>
    <xdr:to>
      <xdr:col>33</xdr:col>
      <xdr:colOff>9525</xdr:colOff>
      <xdr:row>48</xdr:row>
      <xdr:rowOff>0</xdr:rowOff>
    </xdr:to>
    <xdr:sp macro="" textlink="">
      <xdr:nvSpPr>
        <xdr:cNvPr id="184803" name="Line 17">
          <a:extLst>
            <a:ext uri="{FF2B5EF4-FFF2-40B4-BE49-F238E27FC236}">
              <a16:creationId xmlns:a16="http://schemas.microsoft.com/office/drawing/2014/main" id="{3A66D093-D488-454D-816D-BB27E2F93D7E}"/>
            </a:ext>
          </a:extLst>
        </xdr:cNvPr>
        <xdr:cNvSpPr>
          <a:spLocks noChangeShapeType="1"/>
        </xdr:cNvSpPr>
      </xdr:nvSpPr>
      <xdr:spPr bwMode="auto">
        <a:xfrm flipV="1">
          <a:off x="3552825" y="600075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18</xdr:row>
      <xdr:rowOff>19050</xdr:rowOff>
    </xdr:from>
    <xdr:to>
      <xdr:col>31</xdr:col>
      <xdr:colOff>0</xdr:colOff>
      <xdr:row>25</xdr:row>
      <xdr:rowOff>0</xdr:rowOff>
    </xdr:to>
    <xdr:sp macro="" textlink="">
      <xdr:nvSpPr>
        <xdr:cNvPr id="184804" name="Rectangle 22" descr="Dark upward diagonal">
          <a:extLst>
            <a:ext uri="{FF2B5EF4-FFF2-40B4-BE49-F238E27FC236}">
              <a16:creationId xmlns:a16="http://schemas.microsoft.com/office/drawing/2014/main" id="{52137981-2B6A-4935-8AC1-2A3892A7030D}"/>
            </a:ext>
          </a:extLst>
        </xdr:cNvPr>
        <xdr:cNvSpPr>
          <a:spLocks noChangeArrowheads="1"/>
        </xdr:cNvSpPr>
      </xdr:nvSpPr>
      <xdr:spPr bwMode="auto">
        <a:xfrm>
          <a:off x="3429000" y="2305050"/>
          <a:ext cx="114300" cy="847725"/>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33</xdr:col>
      <xdr:colOff>9525</xdr:colOff>
      <xdr:row>18</xdr:row>
      <xdr:rowOff>9525</xdr:rowOff>
    </xdr:from>
    <xdr:to>
      <xdr:col>34</xdr:col>
      <xdr:colOff>9525</xdr:colOff>
      <xdr:row>25</xdr:row>
      <xdr:rowOff>0</xdr:rowOff>
    </xdr:to>
    <xdr:sp macro="" textlink="">
      <xdr:nvSpPr>
        <xdr:cNvPr id="184805" name="Rectangle 23" descr="Dark upward diagonal">
          <a:extLst>
            <a:ext uri="{FF2B5EF4-FFF2-40B4-BE49-F238E27FC236}">
              <a16:creationId xmlns:a16="http://schemas.microsoft.com/office/drawing/2014/main" id="{F16950F7-6112-406B-BE71-702A78E89970}"/>
            </a:ext>
          </a:extLst>
        </xdr:cNvPr>
        <xdr:cNvSpPr>
          <a:spLocks noChangeArrowheads="1"/>
        </xdr:cNvSpPr>
      </xdr:nvSpPr>
      <xdr:spPr bwMode="auto">
        <a:xfrm>
          <a:off x="3781425" y="2295525"/>
          <a:ext cx="114300" cy="85725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30</xdr:col>
      <xdr:colOff>9525</xdr:colOff>
      <xdr:row>25</xdr:row>
      <xdr:rowOff>0</xdr:rowOff>
    </xdr:from>
    <xdr:to>
      <xdr:col>31</xdr:col>
      <xdr:colOff>9525</xdr:colOff>
      <xdr:row>48</xdr:row>
      <xdr:rowOff>0</xdr:rowOff>
    </xdr:to>
    <xdr:sp macro="" textlink="">
      <xdr:nvSpPr>
        <xdr:cNvPr id="184806" name="Rectangle 24" descr="20%">
          <a:extLst>
            <a:ext uri="{FF2B5EF4-FFF2-40B4-BE49-F238E27FC236}">
              <a16:creationId xmlns:a16="http://schemas.microsoft.com/office/drawing/2014/main" id="{F4C0CEFF-BDE1-4F99-A3C9-7D322A9EC4B8}"/>
            </a:ext>
          </a:extLst>
        </xdr:cNvPr>
        <xdr:cNvSpPr>
          <a:spLocks noChangeArrowheads="1"/>
        </xdr:cNvSpPr>
      </xdr:nvSpPr>
      <xdr:spPr bwMode="auto">
        <a:xfrm>
          <a:off x="3438525" y="3152775"/>
          <a:ext cx="114300" cy="2847975"/>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33</xdr:col>
      <xdr:colOff>0</xdr:colOff>
      <xdr:row>25</xdr:row>
      <xdr:rowOff>0</xdr:rowOff>
    </xdr:from>
    <xdr:to>
      <xdr:col>34</xdr:col>
      <xdr:colOff>0</xdr:colOff>
      <xdr:row>48</xdr:row>
      <xdr:rowOff>0</xdr:rowOff>
    </xdr:to>
    <xdr:sp macro="" textlink="">
      <xdr:nvSpPr>
        <xdr:cNvPr id="184807" name="Rectangle 25" descr="20%">
          <a:extLst>
            <a:ext uri="{FF2B5EF4-FFF2-40B4-BE49-F238E27FC236}">
              <a16:creationId xmlns:a16="http://schemas.microsoft.com/office/drawing/2014/main" id="{D10D3A3C-1BC0-4FD2-B63E-8E16592FAE67}"/>
            </a:ext>
          </a:extLst>
        </xdr:cNvPr>
        <xdr:cNvSpPr>
          <a:spLocks noChangeArrowheads="1"/>
        </xdr:cNvSpPr>
      </xdr:nvSpPr>
      <xdr:spPr bwMode="auto">
        <a:xfrm>
          <a:off x="3771900" y="3152775"/>
          <a:ext cx="114300" cy="2847975"/>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33</xdr:col>
      <xdr:colOff>0</xdr:colOff>
      <xdr:row>11</xdr:row>
      <xdr:rowOff>123825</xdr:rowOff>
    </xdr:from>
    <xdr:to>
      <xdr:col>44</xdr:col>
      <xdr:colOff>0</xdr:colOff>
      <xdr:row>11</xdr:row>
      <xdr:rowOff>123825</xdr:rowOff>
    </xdr:to>
    <xdr:sp macro="" textlink="">
      <xdr:nvSpPr>
        <xdr:cNvPr id="184808" name="Line 29">
          <a:extLst>
            <a:ext uri="{FF2B5EF4-FFF2-40B4-BE49-F238E27FC236}">
              <a16:creationId xmlns:a16="http://schemas.microsoft.com/office/drawing/2014/main" id="{F2835497-E9C0-4905-8446-597B1924B243}"/>
            </a:ext>
          </a:extLst>
        </xdr:cNvPr>
        <xdr:cNvSpPr>
          <a:spLocks noChangeShapeType="1"/>
        </xdr:cNvSpPr>
      </xdr:nvSpPr>
      <xdr:spPr bwMode="auto">
        <a:xfrm flipV="1">
          <a:off x="3771900" y="1543050"/>
          <a:ext cx="1257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9</xdr:row>
      <xdr:rowOff>0</xdr:rowOff>
    </xdr:from>
    <xdr:to>
      <xdr:col>31</xdr:col>
      <xdr:colOff>9525</xdr:colOff>
      <xdr:row>25</xdr:row>
      <xdr:rowOff>0</xdr:rowOff>
    </xdr:to>
    <xdr:sp macro="" textlink="">
      <xdr:nvSpPr>
        <xdr:cNvPr id="184809" name="Line 30">
          <a:extLst>
            <a:ext uri="{FF2B5EF4-FFF2-40B4-BE49-F238E27FC236}">
              <a16:creationId xmlns:a16="http://schemas.microsoft.com/office/drawing/2014/main" id="{4A338571-8FDA-4252-8D92-6BFC4A86B414}"/>
            </a:ext>
          </a:extLst>
        </xdr:cNvPr>
        <xdr:cNvSpPr>
          <a:spLocks noChangeShapeType="1"/>
        </xdr:cNvSpPr>
      </xdr:nvSpPr>
      <xdr:spPr bwMode="auto">
        <a:xfrm>
          <a:off x="3543300" y="1171575"/>
          <a:ext cx="9525"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9</xdr:row>
      <xdr:rowOff>9525</xdr:rowOff>
    </xdr:from>
    <xdr:to>
      <xdr:col>33</xdr:col>
      <xdr:colOff>0</xdr:colOff>
      <xdr:row>25</xdr:row>
      <xdr:rowOff>0</xdr:rowOff>
    </xdr:to>
    <xdr:sp macro="" textlink="">
      <xdr:nvSpPr>
        <xdr:cNvPr id="184810" name="Line 31">
          <a:extLst>
            <a:ext uri="{FF2B5EF4-FFF2-40B4-BE49-F238E27FC236}">
              <a16:creationId xmlns:a16="http://schemas.microsoft.com/office/drawing/2014/main" id="{18E8F471-2B4A-41A9-B5FE-4A5A7630A929}"/>
            </a:ext>
          </a:extLst>
        </xdr:cNvPr>
        <xdr:cNvSpPr>
          <a:spLocks noChangeShapeType="1"/>
        </xdr:cNvSpPr>
      </xdr:nvSpPr>
      <xdr:spPr bwMode="auto">
        <a:xfrm>
          <a:off x="3762375" y="1181100"/>
          <a:ext cx="9525" cy="1971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50</xdr:row>
      <xdr:rowOff>0</xdr:rowOff>
    </xdr:from>
    <xdr:to>
      <xdr:col>33</xdr:col>
      <xdr:colOff>0</xdr:colOff>
      <xdr:row>50</xdr:row>
      <xdr:rowOff>0</xdr:rowOff>
    </xdr:to>
    <xdr:sp macro="" textlink="">
      <xdr:nvSpPr>
        <xdr:cNvPr id="184811" name="Line 32">
          <a:extLst>
            <a:ext uri="{FF2B5EF4-FFF2-40B4-BE49-F238E27FC236}">
              <a16:creationId xmlns:a16="http://schemas.microsoft.com/office/drawing/2014/main" id="{D549B775-98EA-4C8C-8240-BE40D923E63B}"/>
            </a:ext>
          </a:extLst>
        </xdr:cNvPr>
        <xdr:cNvSpPr>
          <a:spLocks noChangeShapeType="1"/>
        </xdr:cNvSpPr>
      </xdr:nvSpPr>
      <xdr:spPr bwMode="auto">
        <a:xfrm>
          <a:off x="3543300" y="62484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50</xdr:row>
      <xdr:rowOff>0</xdr:rowOff>
    </xdr:from>
    <xdr:to>
      <xdr:col>34</xdr:col>
      <xdr:colOff>0</xdr:colOff>
      <xdr:row>50</xdr:row>
      <xdr:rowOff>0</xdr:rowOff>
    </xdr:to>
    <xdr:sp macro="" textlink="">
      <xdr:nvSpPr>
        <xdr:cNvPr id="184812" name="Line 33">
          <a:extLst>
            <a:ext uri="{FF2B5EF4-FFF2-40B4-BE49-F238E27FC236}">
              <a16:creationId xmlns:a16="http://schemas.microsoft.com/office/drawing/2014/main" id="{310C2EF2-8BE1-4E18-92A4-679B51218719}"/>
            </a:ext>
          </a:extLst>
        </xdr:cNvPr>
        <xdr:cNvSpPr>
          <a:spLocks noChangeShapeType="1"/>
        </xdr:cNvSpPr>
      </xdr:nvSpPr>
      <xdr:spPr bwMode="auto">
        <a:xfrm flipH="1">
          <a:off x="3771900" y="6248400"/>
          <a:ext cx="114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50</xdr:row>
      <xdr:rowOff>0</xdr:rowOff>
    </xdr:from>
    <xdr:to>
      <xdr:col>31</xdr:col>
      <xdr:colOff>0</xdr:colOff>
      <xdr:row>50</xdr:row>
      <xdr:rowOff>0</xdr:rowOff>
    </xdr:to>
    <xdr:sp macro="" textlink="">
      <xdr:nvSpPr>
        <xdr:cNvPr id="184813" name="Line 34">
          <a:extLst>
            <a:ext uri="{FF2B5EF4-FFF2-40B4-BE49-F238E27FC236}">
              <a16:creationId xmlns:a16="http://schemas.microsoft.com/office/drawing/2014/main" id="{F8647F37-7478-4CC8-9F3C-E2768FBDDE16}"/>
            </a:ext>
          </a:extLst>
        </xdr:cNvPr>
        <xdr:cNvSpPr>
          <a:spLocks noChangeShapeType="1"/>
        </xdr:cNvSpPr>
      </xdr:nvSpPr>
      <xdr:spPr bwMode="auto">
        <a:xfrm flipV="1">
          <a:off x="3438525" y="6248400"/>
          <a:ext cx="104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47</xdr:row>
      <xdr:rowOff>114300</xdr:rowOff>
    </xdr:from>
    <xdr:to>
      <xdr:col>31</xdr:col>
      <xdr:colOff>9525</xdr:colOff>
      <xdr:row>50</xdr:row>
      <xdr:rowOff>85725</xdr:rowOff>
    </xdr:to>
    <xdr:sp macro="" textlink="">
      <xdr:nvSpPr>
        <xdr:cNvPr id="184814" name="Line 35">
          <a:extLst>
            <a:ext uri="{FF2B5EF4-FFF2-40B4-BE49-F238E27FC236}">
              <a16:creationId xmlns:a16="http://schemas.microsoft.com/office/drawing/2014/main" id="{2E5DDCFA-A43A-4B02-AF88-D2C1ED7D3EAC}"/>
            </a:ext>
          </a:extLst>
        </xdr:cNvPr>
        <xdr:cNvSpPr>
          <a:spLocks noChangeShapeType="1"/>
        </xdr:cNvSpPr>
      </xdr:nvSpPr>
      <xdr:spPr bwMode="auto">
        <a:xfrm>
          <a:off x="3552825" y="5991225"/>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48</xdr:row>
      <xdr:rowOff>0</xdr:rowOff>
    </xdr:from>
    <xdr:to>
      <xdr:col>33</xdr:col>
      <xdr:colOff>0</xdr:colOff>
      <xdr:row>50</xdr:row>
      <xdr:rowOff>95250</xdr:rowOff>
    </xdr:to>
    <xdr:sp macro="" textlink="">
      <xdr:nvSpPr>
        <xdr:cNvPr id="184815" name="Line 36">
          <a:extLst>
            <a:ext uri="{FF2B5EF4-FFF2-40B4-BE49-F238E27FC236}">
              <a16:creationId xmlns:a16="http://schemas.microsoft.com/office/drawing/2014/main" id="{81F0DEA1-D1E8-4378-B4AB-52DDD29BB4A0}"/>
            </a:ext>
          </a:extLst>
        </xdr:cNvPr>
        <xdr:cNvSpPr>
          <a:spLocks noChangeShapeType="1"/>
        </xdr:cNvSpPr>
      </xdr:nvSpPr>
      <xdr:spPr bwMode="auto">
        <a:xfrm>
          <a:off x="3771900" y="6000750"/>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52</xdr:row>
      <xdr:rowOff>0</xdr:rowOff>
    </xdr:from>
    <xdr:to>
      <xdr:col>34</xdr:col>
      <xdr:colOff>0</xdr:colOff>
      <xdr:row>52</xdr:row>
      <xdr:rowOff>9525</xdr:rowOff>
    </xdr:to>
    <xdr:sp macro="" textlink="">
      <xdr:nvSpPr>
        <xdr:cNvPr id="184816" name="Line 37">
          <a:extLst>
            <a:ext uri="{FF2B5EF4-FFF2-40B4-BE49-F238E27FC236}">
              <a16:creationId xmlns:a16="http://schemas.microsoft.com/office/drawing/2014/main" id="{D8205889-8061-426C-B8FC-0F65205E0D0D}"/>
            </a:ext>
          </a:extLst>
        </xdr:cNvPr>
        <xdr:cNvSpPr>
          <a:spLocks noChangeShapeType="1"/>
        </xdr:cNvSpPr>
      </xdr:nvSpPr>
      <xdr:spPr bwMode="auto">
        <a:xfrm>
          <a:off x="3438525" y="6496050"/>
          <a:ext cx="44767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104775</xdr:colOff>
      <xdr:row>7</xdr:row>
      <xdr:rowOff>0</xdr:rowOff>
    </xdr:from>
    <xdr:to>
      <xdr:col>55</xdr:col>
      <xdr:colOff>19050</xdr:colOff>
      <xdr:row>7</xdr:row>
      <xdr:rowOff>9525</xdr:rowOff>
    </xdr:to>
    <xdr:sp macro="" textlink="">
      <xdr:nvSpPr>
        <xdr:cNvPr id="184817" name="Line 39">
          <a:extLst>
            <a:ext uri="{FF2B5EF4-FFF2-40B4-BE49-F238E27FC236}">
              <a16:creationId xmlns:a16="http://schemas.microsoft.com/office/drawing/2014/main" id="{43EE3110-3B3A-42F3-9B67-DBF7258E6568}"/>
            </a:ext>
          </a:extLst>
        </xdr:cNvPr>
        <xdr:cNvSpPr>
          <a:spLocks noChangeShapeType="1"/>
        </xdr:cNvSpPr>
      </xdr:nvSpPr>
      <xdr:spPr bwMode="auto">
        <a:xfrm flipV="1">
          <a:off x="2162175" y="923925"/>
          <a:ext cx="41433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31</xdr:row>
      <xdr:rowOff>0</xdr:rowOff>
    </xdr:from>
    <xdr:to>
      <xdr:col>38</xdr:col>
      <xdr:colOff>0</xdr:colOff>
      <xdr:row>33</xdr:row>
      <xdr:rowOff>114300</xdr:rowOff>
    </xdr:to>
    <xdr:sp macro="" textlink="">
      <xdr:nvSpPr>
        <xdr:cNvPr id="184818" name="Line 47">
          <a:extLst>
            <a:ext uri="{FF2B5EF4-FFF2-40B4-BE49-F238E27FC236}">
              <a16:creationId xmlns:a16="http://schemas.microsoft.com/office/drawing/2014/main" id="{DAB1B107-05BA-485D-A056-292FCA17E6EB}"/>
            </a:ext>
          </a:extLst>
        </xdr:cNvPr>
        <xdr:cNvSpPr>
          <a:spLocks noChangeShapeType="1"/>
        </xdr:cNvSpPr>
      </xdr:nvSpPr>
      <xdr:spPr bwMode="auto">
        <a:xfrm flipV="1">
          <a:off x="3781425" y="3895725"/>
          <a:ext cx="5619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1905</xdr:colOff>
      <xdr:row>29</xdr:row>
      <xdr:rowOff>102870</xdr:rowOff>
    </xdr:from>
    <xdr:to>
      <xdr:col>40</xdr:col>
      <xdr:colOff>9613</xdr:colOff>
      <xdr:row>31</xdr:row>
      <xdr:rowOff>78366</xdr:rowOff>
    </xdr:to>
    <xdr:sp macro="" textlink="">
      <xdr:nvSpPr>
        <xdr:cNvPr id="23" name="Oval 48">
          <a:extLst>
            <a:ext uri="{FF2B5EF4-FFF2-40B4-BE49-F238E27FC236}">
              <a16:creationId xmlns:a16="http://schemas.microsoft.com/office/drawing/2014/main" id="{BB8C86B4-17E4-4A97-9BB8-6273085904D5}"/>
            </a:ext>
          </a:extLst>
        </xdr:cNvPr>
        <xdr:cNvSpPr>
          <a:spLocks noChangeArrowheads="1"/>
        </xdr:cNvSpPr>
      </xdr:nvSpPr>
      <xdr:spPr bwMode="auto">
        <a:xfrm>
          <a:off x="23174325" y="3800475"/>
          <a:ext cx="12192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J</a:t>
          </a:r>
        </a:p>
      </xdr:txBody>
    </xdr:sp>
    <xdr:clientData/>
  </xdr:twoCellAnchor>
  <xdr:twoCellAnchor>
    <xdr:from>
      <xdr:col>23</xdr:col>
      <xdr:colOff>104775</xdr:colOff>
      <xdr:row>25</xdr:row>
      <xdr:rowOff>0</xdr:rowOff>
    </xdr:from>
    <xdr:to>
      <xdr:col>25</xdr:col>
      <xdr:colOff>104775</xdr:colOff>
      <xdr:row>25</xdr:row>
      <xdr:rowOff>0</xdr:rowOff>
    </xdr:to>
    <xdr:sp macro="" textlink="">
      <xdr:nvSpPr>
        <xdr:cNvPr id="184820" name="Line 50">
          <a:extLst>
            <a:ext uri="{FF2B5EF4-FFF2-40B4-BE49-F238E27FC236}">
              <a16:creationId xmlns:a16="http://schemas.microsoft.com/office/drawing/2014/main" id="{25DAA01D-BEE5-4E56-BE2A-C49EEB4ED028}"/>
            </a:ext>
          </a:extLst>
        </xdr:cNvPr>
        <xdr:cNvSpPr>
          <a:spLocks noChangeShapeType="1"/>
        </xdr:cNvSpPr>
      </xdr:nvSpPr>
      <xdr:spPr bwMode="auto">
        <a:xfrm>
          <a:off x="2733675" y="315277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48</xdr:row>
      <xdr:rowOff>0</xdr:rowOff>
    </xdr:from>
    <xdr:to>
      <xdr:col>26</xdr:col>
      <xdr:colOff>9525</xdr:colOff>
      <xdr:row>48</xdr:row>
      <xdr:rowOff>0</xdr:rowOff>
    </xdr:to>
    <xdr:sp macro="" textlink="">
      <xdr:nvSpPr>
        <xdr:cNvPr id="184821" name="Line 51">
          <a:extLst>
            <a:ext uri="{FF2B5EF4-FFF2-40B4-BE49-F238E27FC236}">
              <a16:creationId xmlns:a16="http://schemas.microsoft.com/office/drawing/2014/main" id="{73B0F3E7-9B5E-4203-A3F8-0B872FC3E32E}"/>
            </a:ext>
          </a:extLst>
        </xdr:cNvPr>
        <xdr:cNvSpPr>
          <a:spLocks noChangeShapeType="1"/>
        </xdr:cNvSpPr>
      </xdr:nvSpPr>
      <xdr:spPr bwMode="auto">
        <a:xfrm>
          <a:off x="2743200" y="6000750"/>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18</xdr:row>
      <xdr:rowOff>0</xdr:rowOff>
    </xdr:from>
    <xdr:to>
      <xdr:col>25</xdr:col>
      <xdr:colOff>0</xdr:colOff>
      <xdr:row>25</xdr:row>
      <xdr:rowOff>0</xdr:rowOff>
    </xdr:to>
    <xdr:sp macro="" textlink="">
      <xdr:nvSpPr>
        <xdr:cNvPr id="184822" name="Line 52">
          <a:extLst>
            <a:ext uri="{FF2B5EF4-FFF2-40B4-BE49-F238E27FC236}">
              <a16:creationId xmlns:a16="http://schemas.microsoft.com/office/drawing/2014/main" id="{965387E9-0231-4B86-8932-9DFDE8E0A037}"/>
            </a:ext>
          </a:extLst>
        </xdr:cNvPr>
        <xdr:cNvSpPr>
          <a:spLocks noChangeShapeType="1"/>
        </xdr:cNvSpPr>
      </xdr:nvSpPr>
      <xdr:spPr bwMode="auto">
        <a:xfrm>
          <a:off x="2857500" y="2286000"/>
          <a:ext cx="0" cy="8667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25</xdr:row>
      <xdr:rowOff>9525</xdr:rowOff>
    </xdr:from>
    <xdr:to>
      <xdr:col>25</xdr:col>
      <xdr:colOff>0</xdr:colOff>
      <xdr:row>48</xdr:row>
      <xdr:rowOff>19050</xdr:rowOff>
    </xdr:to>
    <xdr:sp macro="" textlink="">
      <xdr:nvSpPr>
        <xdr:cNvPr id="184823" name="Line 53">
          <a:extLst>
            <a:ext uri="{FF2B5EF4-FFF2-40B4-BE49-F238E27FC236}">
              <a16:creationId xmlns:a16="http://schemas.microsoft.com/office/drawing/2014/main" id="{E9051199-2290-411F-9869-E61DC0574CC0}"/>
            </a:ext>
          </a:extLst>
        </xdr:cNvPr>
        <xdr:cNvSpPr>
          <a:spLocks noChangeShapeType="1"/>
        </xdr:cNvSpPr>
      </xdr:nvSpPr>
      <xdr:spPr bwMode="auto">
        <a:xfrm flipH="1">
          <a:off x="2857500" y="3162300"/>
          <a:ext cx="0" cy="28575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18</xdr:row>
      <xdr:rowOff>0</xdr:rowOff>
    </xdr:from>
    <xdr:to>
      <xdr:col>26</xdr:col>
      <xdr:colOff>0</xdr:colOff>
      <xdr:row>18</xdr:row>
      <xdr:rowOff>0</xdr:rowOff>
    </xdr:to>
    <xdr:sp macro="" textlink="">
      <xdr:nvSpPr>
        <xdr:cNvPr id="184824" name="Line 66">
          <a:extLst>
            <a:ext uri="{FF2B5EF4-FFF2-40B4-BE49-F238E27FC236}">
              <a16:creationId xmlns:a16="http://schemas.microsoft.com/office/drawing/2014/main" id="{334AB1CF-3F53-4C4E-8020-1270E537D2CF}"/>
            </a:ext>
          </a:extLst>
        </xdr:cNvPr>
        <xdr:cNvSpPr>
          <a:spLocks noChangeShapeType="1"/>
        </xdr:cNvSpPr>
      </xdr:nvSpPr>
      <xdr:spPr bwMode="auto">
        <a:xfrm>
          <a:off x="2724150" y="22860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15</xdr:row>
      <xdr:rowOff>9525</xdr:rowOff>
    </xdr:from>
    <xdr:to>
      <xdr:col>31</xdr:col>
      <xdr:colOff>0</xdr:colOff>
      <xdr:row>18</xdr:row>
      <xdr:rowOff>9525</xdr:rowOff>
    </xdr:to>
    <xdr:sp macro="" textlink="">
      <xdr:nvSpPr>
        <xdr:cNvPr id="184825" name="Rectangle 67" descr="Outlined diamond">
          <a:extLst>
            <a:ext uri="{FF2B5EF4-FFF2-40B4-BE49-F238E27FC236}">
              <a16:creationId xmlns:a16="http://schemas.microsoft.com/office/drawing/2014/main" id="{6083B4A8-DA02-4EBE-A6A6-D8EA9756C9E2}"/>
            </a:ext>
          </a:extLst>
        </xdr:cNvPr>
        <xdr:cNvSpPr>
          <a:spLocks noChangeArrowheads="1"/>
        </xdr:cNvSpPr>
      </xdr:nvSpPr>
      <xdr:spPr bwMode="auto">
        <a:xfrm>
          <a:off x="3429000" y="1924050"/>
          <a:ext cx="114300" cy="371475"/>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33</xdr:col>
      <xdr:colOff>9525</xdr:colOff>
      <xdr:row>15</xdr:row>
      <xdr:rowOff>9525</xdr:rowOff>
    </xdr:from>
    <xdr:to>
      <xdr:col>34</xdr:col>
      <xdr:colOff>9525</xdr:colOff>
      <xdr:row>18</xdr:row>
      <xdr:rowOff>9525</xdr:rowOff>
    </xdr:to>
    <xdr:sp macro="" textlink="">
      <xdr:nvSpPr>
        <xdr:cNvPr id="184826" name="Rectangle 68" descr="Outlined diamond">
          <a:extLst>
            <a:ext uri="{FF2B5EF4-FFF2-40B4-BE49-F238E27FC236}">
              <a16:creationId xmlns:a16="http://schemas.microsoft.com/office/drawing/2014/main" id="{696DDCC6-FE90-4DC2-86C4-06E267B4F8C5}"/>
            </a:ext>
          </a:extLst>
        </xdr:cNvPr>
        <xdr:cNvSpPr>
          <a:spLocks noChangeArrowheads="1"/>
        </xdr:cNvSpPr>
      </xdr:nvSpPr>
      <xdr:spPr bwMode="auto">
        <a:xfrm>
          <a:off x="3781425" y="1924050"/>
          <a:ext cx="114300" cy="371475"/>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38</xdr:col>
      <xdr:colOff>28575</xdr:colOff>
      <xdr:row>36</xdr:row>
      <xdr:rowOff>19050</xdr:rowOff>
    </xdr:from>
    <xdr:to>
      <xdr:col>40</xdr:col>
      <xdr:colOff>36283</xdr:colOff>
      <xdr:row>38</xdr:row>
      <xdr:rowOff>27081</xdr:rowOff>
    </xdr:to>
    <xdr:sp macro="" textlink="">
      <xdr:nvSpPr>
        <xdr:cNvPr id="31" name="Oval 70">
          <a:extLst>
            <a:ext uri="{FF2B5EF4-FFF2-40B4-BE49-F238E27FC236}">
              <a16:creationId xmlns:a16="http://schemas.microsoft.com/office/drawing/2014/main" id="{C76D220E-4F70-4341-8D6E-0BB9E22C0C07}"/>
            </a:ext>
          </a:extLst>
        </xdr:cNvPr>
        <xdr:cNvSpPr>
          <a:spLocks noChangeArrowheads="1"/>
        </xdr:cNvSpPr>
      </xdr:nvSpPr>
      <xdr:spPr bwMode="auto">
        <a:xfrm>
          <a:off x="23193375" y="4591050"/>
          <a:ext cx="12192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a:t>
          </a:r>
        </a:p>
      </xdr:txBody>
    </xdr:sp>
    <xdr:clientData/>
  </xdr:twoCellAnchor>
  <xdr:twoCellAnchor>
    <xdr:from>
      <xdr:col>34</xdr:col>
      <xdr:colOff>19050</xdr:colOff>
      <xdr:row>37</xdr:row>
      <xdr:rowOff>95250</xdr:rowOff>
    </xdr:from>
    <xdr:to>
      <xdr:col>38</xdr:col>
      <xdr:colOff>57150</xdr:colOff>
      <xdr:row>40</xdr:row>
      <xdr:rowOff>57150</xdr:rowOff>
    </xdr:to>
    <xdr:sp macro="" textlink="">
      <xdr:nvSpPr>
        <xdr:cNvPr id="184828" name="Line 71">
          <a:extLst>
            <a:ext uri="{FF2B5EF4-FFF2-40B4-BE49-F238E27FC236}">
              <a16:creationId xmlns:a16="http://schemas.microsoft.com/office/drawing/2014/main" id="{52598AA1-A8AC-46A5-B3CD-FC464B4ACDE1}"/>
            </a:ext>
          </a:extLst>
        </xdr:cNvPr>
        <xdr:cNvSpPr>
          <a:spLocks noChangeShapeType="1"/>
        </xdr:cNvSpPr>
      </xdr:nvSpPr>
      <xdr:spPr bwMode="auto">
        <a:xfrm flipH="1">
          <a:off x="3905250" y="4733925"/>
          <a:ext cx="4953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28575</xdr:colOff>
      <xdr:row>14</xdr:row>
      <xdr:rowOff>114300</xdr:rowOff>
    </xdr:from>
    <xdr:to>
      <xdr:col>47</xdr:col>
      <xdr:colOff>28575</xdr:colOff>
      <xdr:row>16</xdr:row>
      <xdr:rowOff>85969</xdr:rowOff>
    </xdr:to>
    <xdr:sp macro="" textlink="">
      <xdr:nvSpPr>
        <xdr:cNvPr id="33" name="Oval 72">
          <a:extLst>
            <a:ext uri="{FF2B5EF4-FFF2-40B4-BE49-F238E27FC236}">
              <a16:creationId xmlns:a16="http://schemas.microsoft.com/office/drawing/2014/main" id="{B53511F1-34EC-45E7-9995-7B70AA181EC0}"/>
            </a:ext>
          </a:extLst>
        </xdr:cNvPr>
        <xdr:cNvSpPr>
          <a:spLocks noChangeArrowheads="1"/>
        </xdr:cNvSpPr>
      </xdr:nvSpPr>
      <xdr:spPr bwMode="auto">
        <a:xfrm>
          <a:off x="27460575" y="1962150"/>
          <a:ext cx="12192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a:t>
          </a:r>
        </a:p>
      </xdr:txBody>
    </xdr:sp>
    <xdr:clientData/>
  </xdr:twoCellAnchor>
  <xdr:twoCellAnchor>
    <xdr:from>
      <xdr:col>42</xdr:col>
      <xdr:colOff>95250</xdr:colOff>
      <xdr:row>11</xdr:row>
      <xdr:rowOff>123825</xdr:rowOff>
    </xdr:from>
    <xdr:to>
      <xdr:col>45</xdr:col>
      <xdr:colOff>57150</xdr:colOff>
      <xdr:row>15</xdr:row>
      <xdr:rowOff>28575</xdr:rowOff>
    </xdr:to>
    <xdr:sp macro="" textlink="">
      <xdr:nvSpPr>
        <xdr:cNvPr id="184830" name="Line 73">
          <a:extLst>
            <a:ext uri="{FF2B5EF4-FFF2-40B4-BE49-F238E27FC236}">
              <a16:creationId xmlns:a16="http://schemas.microsoft.com/office/drawing/2014/main" id="{D95EA568-88BB-4FB6-ADEE-C0C8F36BB8F0}"/>
            </a:ext>
          </a:extLst>
        </xdr:cNvPr>
        <xdr:cNvSpPr>
          <a:spLocks noChangeShapeType="1"/>
        </xdr:cNvSpPr>
      </xdr:nvSpPr>
      <xdr:spPr bwMode="auto">
        <a:xfrm flipH="1" flipV="1">
          <a:off x="4895850" y="1543050"/>
          <a:ext cx="3048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19050</xdr:colOff>
      <xdr:row>7</xdr:row>
      <xdr:rowOff>38100</xdr:rowOff>
    </xdr:from>
    <xdr:to>
      <xdr:col>80</xdr:col>
      <xdr:colOff>9525</xdr:colOff>
      <xdr:row>7</xdr:row>
      <xdr:rowOff>114300</xdr:rowOff>
    </xdr:to>
    <xdr:sp macro="" textlink="">
      <xdr:nvSpPr>
        <xdr:cNvPr id="184831" name="Rectangle 80" descr="40%">
          <a:extLst>
            <a:ext uri="{FF2B5EF4-FFF2-40B4-BE49-F238E27FC236}">
              <a16:creationId xmlns:a16="http://schemas.microsoft.com/office/drawing/2014/main" id="{4AE733ED-47D2-49B5-857A-9ADBAFF4401F}"/>
            </a:ext>
          </a:extLst>
        </xdr:cNvPr>
        <xdr:cNvSpPr>
          <a:spLocks noChangeArrowheads="1"/>
        </xdr:cNvSpPr>
      </xdr:nvSpPr>
      <xdr:spPr bwMode="auto">
        <a:xfrm>
          <a:off x="8705850" y="96202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19050</xdr:colOff>
      <xdr:row>8</xdr:row>
      <xdr:rowOff>28575</xdr:rowOff>
    </xdr:from>
    <xdr:to>
      <xdr:col>80</xdr:col>
      <xdr:colOff>9525</xdr:colOff>
      <xdr:row>8</xdr:row>
      <xdr:rowOff>104775</xdr:rowOff>
    </xdr:to>
    <xdr:sp macro="" textlink="">
      <xdr:nvSpPr>
        <xdr:cNvPr id="184832" name="Rectangle 81" descr="20%">
          <a:extLst>
            <a:ext uri="{FF2B5EF4-FFF2-40B4-BE49-F238E27FC236}">
              <a16:creationId xmlns:a16="http://schemas.microsoft.com/office/drawing/2014/main" id="{F2AAB619-D586-4B9D-90EF-518F2D5366C5}"/>
            </a:ext>
          </a:extLst>
        </xdr:cNvPr>
        <xdr:cNvSpPr>
          <a:spLocks noChangeArrowheads="1"/>
        </xdr:cNvSpPr>
      </xdr:nvSpPr>
      <xdr:spPr bwMode="auto">
        <a:xfrm>
          <a:off x="8705850" y="1076325"/>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9</xdr:row>
      <xdr:rowOff>28575</xdr:rowOff>
    </xdr:from>
    <xdr:to>
      <xdr:col>79</xdr:col>
      <xdr:colOff>114300</xdr:colOff>
      <xdr:row>9</xdr:row>
      <xdr:rowOff>104775</xdr:rowOff>
    </xdr:to>
    <xdr:sp macro="" textlink="">
      <xdr:nvSpPr>
        <xdr:cNvPr id="184833" name="Rectangle 82" descr="Dark upward diagonal">
          <a:extLst>
            <a:ext uri="{FF2B5EF4-FFF2-40B4-BE49-F238E27FC236}">
              <a16:creationId xmlns:a16="http://schemas.microsoft.com/office/drawing/2014/main" id="{23FE6B0B-A6CF-4F44-AF8E-DD3D9FEA8CFF}"/>
            </a:ext>
          </a:extLst>
        </xdr:cNvPr>
        <xdr:cNvSpPr>
          <a:spLocks noChangeArrowheads="1"/>
        </xdr:cNvSpPr>
      </xdr:nvSpPr>
      <xdr:spPr bwMode="auto">
        <a:xfrm>
          <a:off x="8696325" y="1200150"/>
          <a:ext cx="447675" cy="7620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76</xdr:col>
      <xdr:colOff>19050</xdr:colOff>
      <xdr:row>10</xdr:row>
      <xdr:rowOff>19050</xdr:rowOff>
    </xdr:from>
    <xdr:to>
      <xdr:col>80</xdr:col>
      <xdr:colOff>9525</xdr:colOff>
      <xdr:row>10</xdr:row>
      <xdr:rowOff>95250</xdr:rowOff>
    </xdr:to>
    <xdr:sp macro="" textlink="">
      <xdr:nvSpPr>
        <xdr:cNvPr id="184834" name="Rectangle 83" descr="Outlined diamond">
          <a:extLst>
            <a:ext uri="{FF2B5EF4-FFF2-40B4-BE49-F238E27FC236}">
              <a16:creationId xmlns:a16="http://schemas.microsoft.com/office/drawing/2014/main" id="{39FE6FF3-1A53-4506-A74D-4336400A1B0A}"/>
            </a:ext>
          </a:extLst>
        </xdr:cNvPr>
        <xdr:cNvSpPr>
          <a:spLocks noChangeArrowheads="1"/>
        </xdr:cNvSpPr>
      </xdr:nvSpPr>
      <xdr:spPr bwMode="auto">
        <a:xfrm>
          <a:off x="8705850" y="1314450"/>
          <a:ext cx="447675" cy="7620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26</xdr:col>
      <xdr:colOff>0</xdr:colOff>
      <xdr:row>4</xdr:row>
      <xdr:rowOff>104775</xdr:rowOff>
    </xdr:from>
    <xdr:to>
      <xdr:col>40</xdr:col>
      <xdr:colOff>76200</xdr:colOff>
      <xdr:row>9</xdr:row>
      <xdr:rowOff>0</xdr:rowOff>
    </xdr:to>
    <xdr:grpSp>
      <xdr:nvGrpSpPr>
        <xdr:cNvPr id="184835" name="Group 94">
          <a:extLst>
            <a:ext uri="{FF2B5EF4-FFF2-40B4-BE49-F238E27FC236}">
              <a16:creationId xmlns:a16="http://schemas.microsoft.com/office/drawing/2014/main" id="{9E724A65-B75C-4698-AB27-99745B9E1F88}"/>
            </a:ext>
          </a:extLst>
        </xdr:cNvPr>
        <xdr:cNvGrpSpPr>
          <a:grpSpLocks/>
        </xdr:cNvGrpSpPr>
      </xdr:nvGrpSpPr>
      <xdr:grpSpPr bwMode="auto">
        <a:xfrm>
          <a:off x="3014870" y="750818"/>
          <a:ext cx="1699591" cy="516421"/>
          <a:chOff x="121" y="32"/>
          <a:chExt cx="220" cy="68"/>
        </a:xfrm>
      </xdr:grpSpPr>
      <xdr:sp macro="" textlink="">
        <xdr:nvSpPr>
          <xdr:cNvPr id="184851" name="Line 95">
            <a:extLst>
              <a:ext uri="{FF2B5EF4-FFF2-40B4-BE49-F238E27FC236}">
                <a16:creationId xmlns:a16="http://schemas.microsoft.com/office/drawing/2014/main" id="{8CAD81B9-5196-4D00-940D-C6D86B60C413}"/>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84852" name="Rectangle 96" descr="40%">
            <a:extLst>
              <a:ext uri="{FF2B5EF4-FFF2-40B4-BE49-F238E27FC236}">
                <a16:creationId xmlns:a16="http://schemas.microsoft.com/office/drawing/2014/main" id="{540F01BC-B3EA-4DB1-BDB1-F4C9AFA7AA70}"/>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84853" name="Rectangle 97" descr="40%">
            <a:extLst>
              <a:ext uri="{FF2B5EF4-FFF2-40B4-BE49-F238E27FC236}">
                <a16:creationId xmlns:a16="http://schemas.microsoft.com/office/drawing/2014/main" id="{F589BA08-0CC0-445C-B27D-284060E351E3}"/>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184854" name="Line 98">
            <a:extLst>
              <a:ext uri="{FF2B5EF4-FFF2-40B4-BE49-F238E27FC236}">
                <a16:creationId xmlns:a16="http://schemas.microsoft.com/office/drawing/2014/main" id="{9E657966-5136-48EF-A7B9-6663DBB0767A}"/>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184855" name="Group 99">
            <a:extLst>
              <a:ext uri="{FF2B5EF4-FFF2-40B4-BE49-F238E27FC236}">
                <a16:creationId xmlns:a16="http://schemas.microsoft.com/office/drawing/2014/main" id="{2EC15E57-4324-4061-9AEE-C700CB26875E}"/>
              </a:ext>
            </a:extLst>
          </xdr:cNvPr>
          <xdr:cNvGrpSpPr>
            <a:grpSpLocks/>
          </xdr:cNvGrpSpPr>
        </xdr:nvGrpSpPr>
        <xdr:grpSpPr bwMode="auto">
          <a:xfrm>
            <a:off x="266" y="32"/>
            <a:ext cx="75" cy="36"/>
            <a:chOff x="193" y="31"/>
            <a:chExt cx="80" cy="33"/>
          </a:xfrm>
        </xdr:grpSpPr>
        <xdr:sp macro="" textlink="">
          <xdr:nvSpPr>
            <xdr:cNvPr id="184856" name="Line 100">
              <a:extLst>
                <a:ext uri="{FF2B5EF4-FFF2-40B4-BE49-F238E27FC236}">
                  <a16:creationId xmlns:a16="http://schemas.microsoft.com/office/drawing/2014/main" id="{C14FBF1C-9036-485B-9BE7-14B62FC42613}"/>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Oval 101">
              <a:extLst>
                <a:ext uri="{FF2B5EF4-FFF2-40B4-BE49-F238E27FC236}">
                  <a16:creationId xmlns:a16="http://schemas.microsoft.com/office/drawing/2014/main" id="{D0207415-98A9-4D23-B862-5DF0CD402E37}"/>
                </a:ext>
              </a:extLst>
            </xdr:cNvPr>
            <xdr:cNvSpPr>
              <a:spLocks noChangeArrowheads="1"/>
            </xdr:cNvSpPr>
          </xdr:nvSpPr>
          <xdr:spPr bwMode="auto">
            <a:xfrm>
              <a:off x="242" y="31"/>
              <a:ext cx="31" cy="32"/>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27</xdr:col>
      <xdr:colOff>95250</xdr:colOff>
      <xdr:row>8</xdr:row>
      <xdr:rowOff>0</xdr:rowOff>
    </xdr:from>
    <xdr:to>
      <xdr:col>27</xdr:col>
      <xdr:colOff>95250</xdr:colOff>
      <xdr:row>15</xdr:row>
      <xdr:rowOff>0</xdr:rowOff>
    </xdr:to>
    <xdr:sp macro="" textlink="">
      <xdr:nvSpPr>
        <xdr:cNvPr id="184836" name="Line 103">
          <a:extLst>
            <a:ext uri="{FF2B5EF4-FFF2-40B4-BE49-F238E27FC236}">
              <a16:creationId xmlns:a16="http://schemas.microsoft.com/office/drawing/2014/main" id="{A287DE2A-E4D8-4A11-A280-B3D13459F224}"/>
            </a:ext>
          </a:extLst>
        </xdr:cNvPr>
        <xdr:cNvSpPr>
          <a:spLocks noChangeShapeType="1"/>
        </xdr:cNvSpPr>
      </xdr:nvSpPr>
      <xdr:spPr bwMode="auto">
        <a:xfrm>
          <a:off x="3181350" y="1047750"/>
          <a:ext cx="0" cy="866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95250</xdr:colOff>
      <xdr:row>15</xdr:row>
      <xdr:rowOff>0</xdr:rowOff>
    </xdr:from>
    <xdr:to>
      <xdr:col>31</xdr:col>
      <xdr:colOff>0</xdr:colOff>
      <xdr:row>15</xdr:row>
      <xdr:rowOff>0</xdr:rowOff>
    </xdr:to>
    <xdr:sp macro="" textlink="">
      <xdr:nvSpPr>
        <xdr:cNvPr id="184837" name="Line 104">
          <a:extLst>
            <a:ext uri="{FF2B5EF4-FFF2-40B4-BE49-F238E27FC236}">
              <a16:creationId xmlns:a16="http://schemas.microsoft.com/office/drawing/2014/main" id="{25C9FB44-757B-47B8-9BC7-FA7AAAF65374}"/>
            </a:ext>
          </a:extLst>
        </xdr:cNvPr>
        <xdr:cNvSpPr>
          <a:spLocks noChangeShapeType="1"/>
        </xdr:cNvSpPr>
      </xdr:nvSpPr>
      <xdr:spPr bwMode="auto">
        <a:xfrm>
          <a:off x="3181350" y="1914525"/>
          <a:ext cx="361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95250</xdr:colOff>
      <xdr:row>8</xdr:row>
      <xdr:rowOff>0</xdr:rowOff>
    </xdr:from>
    <xdr:to>
      <xdr:col>35</xdr:col>
      <xdr:colOff>95250</xdr:colOff>
      <xdr:row>8</xdr:row>
      <xdr:rowOff>0</xdr:rowOff>
    </xdr:to>
    <xdr:sp macro="" textlink="">
      <xdr:nvSpPr>
        <xdr:cNvPr id="184838" name="Line 105">
          <a:extLst>
            <a:ext uri="{FF2B5EF4-FFF2-40B4-BE49-F238E27FC236}">
              <a16:creationId xmlns:a16="http://schemas.microsoft.com/office/drawing/2014/main" id="{828CE1F5-4E2C-40DD-9473-45A5A352160A}"/>
            </a:ext>
          </a:extLst>
        </xdr:cNvPr>
        <xdr:cNvSpPr>
          <a:spLocks noChangeShapeType="1"/>
        </xdr:cNvSpPr>
      </xdr:nvSpPr>
      <xdr:spPr bwMode="auto">
        <a:xfrm flipV="1">
          <a:off x="3181350" y="104775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95250</xdr:colOff>
      <xdr:row>8</xdr:row>
      <xdr:rowOff>9525</xdr:rowOff>
    </xdr:from>
    <xdr:to>
      <xdr:col>35</xdr:col>
      <xdr:colOff>95250</xdr:colOff>
      <xdr:row>15</xdr:row>
      <xdr:rowOff>9525</xdr:rowOff>
    </xdr:to>
    <xdr:sp macro="" textlink="">
      <xdr:nvSpPr>
        <xdr:cNvPr id="184839" name="Line 106">
          <a:extLst>
            <a:ext uri="{FF2B5EF4-FFF2-40B4-BE49-F238E27FC236}">
              <a16:creationId xmlns:a16="http://schemas.microsoft.com/office/drawing/2014/main" id="{5B584AAF-0C8D-4BD5-859E-04FF4979212B}"/>
            </a:ext>
          </a:extLst>
        </xdr:cNvPr>
        <xdr:cNvSpPr>
          <a:spLocks noChangeShapeType="1"/>
        </xdr:cNvSpPr>
      </xdr:nvSpPr>
      <xdr:spPr bwMode="auto">
        <a:xfrm>
          <a:off x="4095750" y="1057275"/>
          <a:ext cx="0" cy="866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15</xdr:row>
      <xdr:rowOff>0</xdr:rowOff>
    </xdr:from>
    <xdr:to>
      <xdr:col>35</xdr:col>
      <xdr:colOff>104775</xdr:colOff>
      <xdr:row>15</xdr:row>
      <xdr:rowOff>0</xdr:rowOff>
    </xdr:to>
    <xdr:sp macro="" textlink="">
      <xdr:nvSpPr>
        <xdr:cNvPr id="184840" name="Line 107">
          <a:extLst>
            <a:ext uri="{FF2B5EF4-FFF2-40B4-BE49-F238E27FC236}">
              <a16:creationId xmlns:a16="http://schemas.microsoft.com/office/drawing/2014/main" id="{7C9CD570-A7B3-4DC7-9D65-BD179C36D37E}"/>
            </a:ext>
          </a:extLst>
        </xdr:cNvPr>
        <xdr:cNvSpPr>
          <a:spLocks noChangeShapeType="1"/>
        </xdr:cNvSpPr>
      </xdr:nvSpPr>
      <xdr:spPr bwMode="auto">
        <a:xfrm>
          <a:off x="3781425" y="1914525"/>
          <a:ext cx="323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7</xdr:row>
      <xdr:rowOff>9525</xdr:rowOff>
    </xdr:from>
    <xdr:to>
      <xdr:col>24</xdr:col>
      <xdr:colOff>95250</xdr:colOff>
      <xdr:row>15</xdr:row>
      <xdr:rowOff>9525</xdr:rowOff>
    </xdr:to>
    <xdr:sp macro="" textlink="">
      <xdr:nvSpPr>
        <xdr:cNvPr id="184841" name="Line 109">
          <a:extLst>
            <a:ext uri="{FF2B5EF4-FFF2-40B4-BE49-F238E27FC236}">
              <a16:creationId xmlns:a16="http://schemas.microsoft.com/office/drawing/2014/main" id="{8AB398D7-692B-4621-AF20-9E01A07A157C}"/>
            </a:ext>
          </a:extLst>
        </xdr:cNvPr>
        <xdr:cNvSpPr>
          <a:spLocks noChangeShapeType="1"/>
        </xdr:cNvSpPr>
      </xdr:nvSpPr>
      <xdr:spPr bwMode="auto">
        <a:xfrm>
          <a:off x="2838450" y="933450"/>
          <a:ext cx="0" cy="9906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15</xdr:row>
      <xdr:rowOff>0</xdr:rowOff>
    </xdr:from>
    <xdr:to>
      <xdr:col>25</xdr:col>
      <xdr:colOff>95250</xdr:colOff>
      <xdr:row>15</xdr:row>
      <xdr:rowOff>0</xdr:rowOff>
    </xdr:to>
    <xdr:sp macro="" textlink="">
      <xdr:nvSpPr>
        <xdr:cNvPr id="184842" name="Line 110">
          <a:extLst>
            <a:ext uri="{FF2B5EF4-FFF2-40B4-BE49-F238E27FC236}">
              <a16:creationId xmlns:a16="http://schemas.microsoft.com/office/drawing/2014/main" id="{1A809812-8882-47EB-9134-80FC95640C8E}"/>
            </a:ext>
          </a:extLst>
        </xdr:cNvPr>
        <xdr:cNvSpPr>
          <a:spLocks noChangeShapeType="1"/>
        </xdr:cNvSpPr>
      </xdr:nvSpPr>
      <xdr:spPr bwMode="auto">
        <a:xfrm>
          <a:off x="2724150" y="19145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8</xdr:row>
      <xdr:rowOff>95250</xdr:rowOff>
    </xdr:from>
    <xdr:to>
      <xdr:col>27</xdr:col>
      <xdr:colOff>95250</xdr:colOff>
      <xdr:row>9</xdr:row>
      <xdr:rowOff>104775</xdr:rowOff>
    </xdr:to>
    <xdr:sp macro="" textlink="">
      <xdr:nvSpPr>
        <xdr:cNvPr id="184843" name="Line 111">
          <a:extLst>
            <a:ext uri="{FF2B5EF4-FFF2-40B4-BE49-F238E27FC236}">
              <a16:creationId xmlns:a16="http://schemas.microsoft.com/office/drawing/2014/main" id="{4B8C2D3E-DB37-4D39-81E7-1FA228A0E4BA}"/>
            </a:ext>
          </a:extLst>
        </xdr:cNvPr>
        <xdr:cNvSpPr>
          <a:spLocks noChangeShapeType="1"/>
        </xdr:cNvSpPr>
      </xdr:nvSpPr>
      <xdr:spPr bwMode="auto">
        <a:xfrm flipH="1" flipV="1">
          <a:off x="2571750" y="1143000"/>
          <a:ext cx="60960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xdr:colOff>
      <xdr:row>7</xdr:row>
      <xdr:rowOff>85725</xdr:rowOff>
    </xdr:from>
    <xdr:to>
      <xdr:col>22</xdr:col>
      <xdr:colOff>64858</xdr:colOff>
      <xdr:row>9</xdr:row>
      <xdr:rowOff>95758</xdr:rowOff>
    </xdr:to>
    <xdr:sp macro="" textlink="">
      <xdr:nvSpPr>
        <xdr:cNvPr id="55" name="Oval 112">
          <a:extLst>
            <a:ext uri="{FF2B5EF4-FFF2-40B4-BE49-F238E27FC236}">
              <a16:creationId xmlns:a16="http://schemas.microsoft.com/office/drawing/2014/main" id="{A1DE5E0C-0C96-4597-801B-554775CC0815}"/>
            </a:ext>
          </a:extLst>
        </xdr:cNvPr>
        <xdr:cNvSpPr>
          <a:spLocks noChangeArrowheads="1"/>
        </xdr:cNvSpPr>
      </xdr:nvSpPr>
      <xdr:spPr bwMode="auto">
        <a:xfrm>
          <a:off x="12249150" y="1085850"/>
          <a:ext cx="12192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clientData/>
  </xdr:twoCellAnchor>
  <xdr:twoCellAnchor>
    <xdr:from>
      <xdr:col>23</xdr:col>
      <xdr:colOff>9525</xdr:colOff>
      <xdr:row>4</xdr:row>
      <xdr:rowOff>9525</xdr:rowOff>
    </xdr:from>
    <xdr:to>
      <xdr:col>33</xdr:col>
      <xdr:colOff>47625</xdr:colOff>
      <xdr:row>9</xdr:row>
      <xdr:rowOff>28575</xdr:rowOff>
    </xdr:to>
    <xdr:grpSp>
      <xdr:nvGrpSpPr>
        <xdr:cNvPr id="184845" name="Group 113">
          <a:extLst>
            <a:ext uri="{FF2B5EF4-FFF2-40B4-BE49-F238E27FC236}">
              <a16:creationId xmlns:a16="http://schemas.microsoft.com/office/drawing/2014/main" id="{90DAEB5A-A113-424C-8A0B-F786D7132622}"/>
            </a:ext>
          </a:extLst>
        </xdr:cNvPr>
        <xdr:cNvGrpSpPr>
          <a:grpSpLocks/>
        </xdr:cNvGrpSpPr>
      </xdr:nvGrpSpPr>
      <xdr:grpSpPr bwMode="auto">
        <a:xfrm>
          <a:off x="2676525" y="655568"/>
          <a:ext cx="1197665" cy="640246"/>
          <a:chOff x="510" y="177"/>
          <a:chExt cx="155" cy="88"/>
        </a:xfrm>
      </xdr:grpSpPr>
      <xdr:sp macro="" textlink="">
        <xdr:nvSpPr>
          <xdr:cNvPr id="184846" name="Line 114">
            <a:extLst>
              <a:ext uri="{FF2B5EF4-FFF2-40B4-BE49-F238E27FC236}">
                <a16:creationId xmlns:a16="http://schemas.microsoft.com/office/drawing/2014/main" id="{5637D839-C67B-4589-9D0F-1DAB7183F09F}"/>
              </a:ext>
            </a:extLst>
          </xdr:cNvPr>
          <xdr:cNvSpPr>
            <a:spLocks noChangeShapeType="1"/>
          </xdr:cNvSpPr>
        </xdr:nvSpPr>
        <xdr:spPr bwMode="auto">
          <a:xfrm flipH="1" flipV="1">
            <a:off x="533" y="208"/>
            <a:ext cx="110" cy="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Oval 115">
            <a:extLst>
              <a:ext uri="{FF2B5EF4-FFF2-40B4-BE49-F238E27FC236}">
                <a16:creationId xmlns:a16="http://schemas.microsoft.com/office/drawing/2014/main" id="{63A3CEB3-3A4B-48E4-86DD-3F9EC415260D}"/>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184848" name="Line 116">
            <a:extLst>
              <a:ext uri="{FF2B5EF4-FFF2-40B4-BE49-F238E27FC236}">
                <a16:creationId xmlns:a16="http://schemas.microsoft.com/office/drawing/2014/main" id="{CE963285-E826-4C9D-AD38-0442A93758CC}"/>
              </a:ext>
            </a:extLst>
          </xdr:cNvPr>
          <xdr:cNvSpPr>
            <a:spLocks noChangeShapeType="1"/>
          </xdr:cNvSpPr>
        </xdr:nvSpPr>
        <xdr:spPr bwMode="auto">
          <a:xfrm>
            <a:off x="624" y="260"/>
            <a:ext cx="41"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4849" name="Line 117">
            <a:extLst>
              <a:ext uri="{FF2B5EF4-FFF2-40B4-BE49-F238E27FC236}">
                <a16:creationId xmlns:a16="http://schemas.microsoft.com/office/drawing/2014/main" id="{953F31B8-B231-447C-9A56-7ED524660A92}"/>
              </a:ext>
            </a:extLst>
          </xdr:cNvPr>
          <xdr:cNvSpPr>
            <a:spLocks noChangeShapeType="1"/>
          </xdr:cNvSpPr>
        </xdr:nvSpPr>
        <xdr:spPr bwMode="auto">
          <a:xfrm>
            <a:off x="624" y="259"/>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4850" name="Line 118">
            <a:extLst>
              <a:ext uri="{FF2B5EF4-FFF2-40B4-BE49-F238E27FC236}">
                <a16:creationId xmlns:a16="http://schemas.microsoft.com/office/drawing/2014/main" id="{696B4955-1F19-4300-8819-9E721223FE1D}"/>
              </a:ext>
            </a:extLst>
          </xdr:cNvPr>
          <xdr:cNvSpPr>
            <a:spLocks noChangeShapeType="1"/>
          </xdr:cNvSpPr>
        </xdr:nvSpPr>
        <xdr:spPr bwMode="auto">
          <a:xfrm>
            <a:off x="664" y="260"/>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33</xdr:col>
      <xdr:colOff>9525</xdr:colOff>
      <xdr:row>15</xdr:row>
      <xdr:rowOff>9525</xdr:rowOff>
    </xdr:from>
    <xdr:to>
      <xdr:col>34</xdr:col>
      <xdr:colOff>9525</xdr:colOff>
      <xdr:row>18</xdr:row>
      <xdr:rowOff>9525</xdr:rowOff>
    </xdr:to>
    <xdr:sp macro="" textlink="">
      <xdr:nvSpPr>
        <xdr:cNvPr id="201982" name="Rectangle 68" descr="Outlined diamond">
          <a:extLst>
            <a:ext uri="{FF2B5EF4-FFF2-40B4-BE49-F238E27FC236}">
              <a16:creationId xmlns:a16="http://schemas.microsoft.com/office/drawing/2014/main" id="{74D94901-C27D-4AE1-AC34-36B062E608F4}"/>
            </a:ext>
          </a:extLst>
        </xdr:cNvPr>
        <xdr:cNvSpPr>
          <a:spLocks noChangeArrowheads="1"/>
        </xdr:cNvSpPr>
      </xdr:nvSpPr>
      <xdr:spPr bwMode="auto">
        <a:xfrm>
          <a:off x="3781425" y="1924050"/>
          <a:ext cx="114300" cy="371475"/>
        </a:xfrm>
        <a:prstGeom prst="rect">
          <a:avLst/>
        </a:prstGeom>
        <a:pattFill prst="openDmnd">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85725</xdr:colOff>
      <xdr:row>15</xdr:row>
      <xdr:rowOff>9525</xdr:rowOff>
    </xdr:from>
    <xdr:to>
      <xdr:col>32</xdr:col>
      <xdr:colOff>19050</xdr:colOff>
      <xdr:row>18</xdr:row>
      <xdr:rowOff>9525</xdr:rowOff>
    </xdr:to>
    <xdr:sp macro="" textlink="">
      <xdr:nvSpPr>
        <xdr:cNvPr id="201983" name="Rectangle 68" descr="Outlined diamond">
          <a:extLst>
            <a:ext uri="{FF2B5EF4-FFF2-40B4-BE49-F238E27FC236}">
              <a16:creationId xmlns:a16="http://schemas.microsoft.com/office/drawing/2014/main" id="{C7763DDA-7ADD-4E80-AFDB-5402C1198F5D}"/>
            </a:ext>
          </a:extLst>
        </xdr:cNvPr>
        <xdr:cNvSpPr>
          <a:spLocks noChangeArrowheads="1"/>
        </xdr:cNvSpPr>
      </xdr:nvSpPr>
      <xdr:spPr bwMode="auto">
        <a:xfrm>
          <a:off x="3629025" y="1924050"/>
          <a:ext cx="47625" cy="371475"/>
        </a:xfrm>
        <a:prstGeom prst="rect">
          <a:avLst/>
        </a:prstGeom>
        <a:pattFill prst="openDmnd">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15</xdr:row>
      <xdr:rowOff>9525</xdr:rowOff>
    </xdr:from>
    <xdr:to>
      <xdr:col>31</xdr:col>
      <xdr:colOff>0</xdr:colOff>
      <xdr:row>18</xdr:row>
      <xdr:rowOff>9525</xdr:rowOff>
    </xdr:to>
    <xdr:sp macro="" textlink="">
      <xdr:nvSpPr>
        <xdr:cNvPr id="201984" name="Rectangle 67" descr="Outlined diamond">
          <a:extLst>
            <a:ext uri="{FF2B5EF4-FFF2-40B4-BE49-F238E27FC236}">
              <a16:creationId xmlns:a16="http://schemas.microsoft.com/office/drawing/2014/main" id="{4A3A1D88-20B8-49A3-8655-59C72F7122C7}"/>
            </a:ext>
          </a:extLst>
        </xdr:cNvPr>
        <xdr:cNvSpPr>
          <a:spLocks noChangeArrowheads="1"/>
        </xdr:cNvSpPr>
      </xdr:nvSpPr>
      <xdr:spPr bwMode="auto">
        <a:xfrm>
          <a:off x="3429000" y="1924050"/>
          <a:ext cx="114300" cy="371475"/>
        </a:xfrm>
        <a:prstGeom prst="rect">
          <a:avLst/>
        </a:prstGeom>
        <a:pattFill prst="openDmnd">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18</xdr:row>
      <xdr:rowOff>19050</xdr:rowOff>
    </xdr:from>
    <xdr:to>
      <xdr:col>31</xdr:col>
      <xdr:colOff>0</xdr:colOff>
      <xdr:row>25</xdr:row>
      <xdr:rowOff>0</xdr:rowOff>
    </xdr:to>
    <xdr:sp macro="" textlink="">
      <xdr:nvSpPr>
        <xdr:cNvPr id="201985" name="Rectangle 22" descr="Dark upward diagonal">
          <a:extLst>
            <a:ext uri="{FF2B5EF4-FFF2-40B4-BE49-F238E27FC236}">
              <a16:creationId xmlns:a16="http://schemas.microsoft.com/office/drawing/2014/main" id="{DCD9EF37-A876-4D9F-A6AC-49C41CFD6E01}"/>
            </a:ext>
          </a:extLst>
        </xdr:cNvPr>
        <xdr:cNvSpPr>
          <a:spLocks noChangeArrowheads="1"/>
        </xdr:cNvSpPr>
      </xdr:nvSpPr>
      <xdr:spPr bwMode="auto">
        <a:xfrm>
          <a:off x="3429000" y="2305050"/>
          <a:ext cx="114300" cy="847725"/>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95250</xdr:colOff>
      <xdr:row>18</xdr:row>
      <xdr:rowOff>9525</xdr:rowOff>
    </xdr:from>
    <xdr:to>
      <xdr:col>32</xdr:col>
      <xdr:colOff>28575</xdr:colOff>
      <xdr:row>24</xdr:row>
      <xdr:rowOff>123825</xdr:rowOff>
    </xdr:to>
    <xdr:sp macro="" textlink="">
      <xdr:nvSpPr>
        <xdr:cNvPr id="201986" name="Rectangle 23" descr="Dark upward diagonal">
          <a:extLst>
            <a:ext uri="{FF2B5EF4-FFF2-40B4-BE49-F238E27FC236}">
              <a16:creationId xmlns:a16="http://schemas.microsoft.com/office/drawing/2014/main" id="{AEC27E80-5ED5-47D7-A55C-D1DC0F23E0FE}"/>
            </a:ext>
          </a:extLst>
        </xdr:cNvPr>
        <xdr:cNvSpPr>
          <a:spLocks noChangeArrowheads="1"/>
        </xdr:cNvSpPr>
      </xdr:nvSpPr>
      <xdr:spPr bwMode="auto">
        <a:xfrm>
          <a:off x="3638550" y="2295525"/>
          <a:ext cx="47625" cy="857250"/>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9525</xdr:colOff>
      <xdr:row>18</xdr:row>
      <xdr:rowOff>9525</xdr:rowOff>
    </xdr:from>
    <xdr:to>
      <xdr:col>34</xdr:col>
      <xdr:colOff>9525</xdr:colOff>
      <xdr:row>25</xdr:row>
      <xdr:rowOff>0</xdr:rowOff>
    </xdr:to>
    <xdr:sp macro="" textlink="">
      <xdr:nvSpPr>
        <xdr:cNvPr id="201987" name="Rectangle 23" descr="Dark upward diagonal">
          <a:extLst>
            <a:ext uri="{FF2B5EF4-FFF2-40B4-BE49-F238E27FC236}">
              <a16:creationId xmlns:a16="http://schemas.microsoft.com/office/drawing/2014/main" id="{E427F324-0935-431F-A7B2-8D4BE34913AB}"/>
            </a:ext>
          </a:extLst>
        </xdr:cNvPr>
        <xdr:cNvSpPr>
          <a:spLocks noChangeArrowheads="1"/>
        </xdr:cNvSpPr>
      </xdr:nvSpPr>
      <xdr:spPr bwMode="auto">
        <a:xfrm>
          <a:off x="3781425" y="2295525"/>
          <a:ext cx="114300" cy="857250"/>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95250</xdr:colOff>
      <xdr:row>25</xdr:row>
      <xdr:rowOff>9525</xdr:rowOff>
    </xdr:from>
    <xdr:to>
      <xdr:col>32</xdr:col>
      <xdr:colOff>28575</xdr:colOff>
      <xdr:row>34</xdr:row>
      <xdr:rowOff>0</xdr:rowOff>
    </xdr:to>
    <xdr:sp macro="" textlink="">
      <xdr:nvSpPr>
        <xdr:cNvPr id="201988" name="Rectangle 24" descr="20%">
          <a:extLst>
            <a:ext uri="{FF2B5EF4-FFF2-40B4-BE49-F238E27FC236}">
              <a16:creationId xmlns:a16="http://schemas.microsoft.com/office/drawing/2014/main" id="{CC0BCA21-837B-4384-9EA8-C61DA46D3D11}"/>
            </a:ext>
          </a:extLst>
        </xdr:cNvPr>
        <xdr:cNvSpPr>
          <a:spLocks noChangeArrowheads="1"/>
        </xdr:cNvSpPr>
      </xdr:nvSpPr>
      <xdr:spPr bwMode="auto">
        <a:xfrm>
          <a:off x="3638550" y="3162300"/>
          <a:ext cx="47625" cy="1104900"/>
        </a:xfrm>
        <a:prstGeom prst="rect">
          <a:avLst/>
        </a:prstGeom>
        <a:pattFill prst="pct20">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9525</xdr:colOff>
      <xdr:row>25</xdr:row>
      <xdr:rowOff>9525</xdr:rowOff>
    </xdr:from>
    <xdr:to>
      <xdr:col>34</xdr:col>
      <xdr:colOff>9525</xdr:colOff>
      <xdr:row>34</xdr:row>
      <xdr:rowOff>9525</xdr:rowOff>
    </xdr:to>
    <xdr:sp macro="" textlink="">
      <xdr:nvSpPr>
        <xdr:cNvPr id="201989" name="Rectangle 25" descr="20%">
          <a:extLst>
            <a:ext uri="{FF2B5EF4-FFF2-40B4-BE49-F238E27FC236}">
              <a16:creationId xmlns:a16="http://schemas.microsoft.com/office/drawing/2014/main" id="{BC2491EF-0C99-42DA-8A02-7F69F5FF4E89}"/>
            </a:ext>
          </a:extLst>
        </xdr:cNvPr>
        <xdr:cNvSpPr>
          <a:spLocks noChangeArrowheads="1"/>
        </xdr:cNvSpPr>
      </xdr:nvSpPr>
      <xdr:spPr bwMode="auto">
        <a:xfrm>
          <a:off x="3781425" y="3162300"/>
          <a:ext cx="114300" cy="1114425"/>
        </a:xfrm>
        <a:prstGeom prst="rect">
          <a:avLst/>
        </a:prstGeom>
        <a:pattFill prst="pct20">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76200</xdr:colOff>
      <xdr:row>39</xdr:row>
      <xdr:rowOff>19050</xdr:rowOff>
    </xdr:from>
    <xdr:to>
      <xdr:col>34</xdr:col>
      <xdr:colOff>9525</xdr:colOff>
      <xdr:row>48</xdr:row>
      <xdr:rowOff>9525</xdr:rowOff>
    </xdr:to>
    <xdr:sp macro="" textlink="">
      <xdr:nvSpPr>
        <xdr:cNvPr id="201990" name="Rectangle 25" descr="20%">
          <a:extLst>
            <a:ext uri="{FF2B5EF4-FFF2-40B4-BE49-F238E27FC236}">
              <a16:creationId xmlns:a16="http://schemas.microsoft.com/office/drawing/2014/main" id="{3536CCBE-1FEE-4AFF-95B6-B568C042C5C9}"/>
            </a:ext>
          </a:extLst>
        </xdr:cNvPr>
        <xdr:cNvSpPr>
          <a:spLocks noChangeArrowheads="1"/>
        </xdr:cNvSpPr>
      </xdr:nvSpPr>
      <xdr:spPr bwMode="auto">
        <a:xfrm>
          <a:off x="3619500" y="4905375"/>
          <a:ext cx="276225" cy="1104900"/>
        </a:xfrm>
        <a:prstGeom prst="rect">
          <a:avLst/>
        </a:prstGeom>
        <a:pattFill prst="pct20">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95250</xdr:colOff>
      <xdr:row>34</xdr:row>
      <xdr:rowOff>0</xdr:rowOff>
    </xdr:from>
    <xdr:to>
      <xdr:col>34</xdr:col>
      <xdr:colOff>9525</xdr:colOff>
      <xdr:row>39</xdr:row>
      <xdr:rowOff>9525</xdr:rowOff>
    </xdr:to>
    <xdr:sp macro="" textlink="">
      <xdr:nvSpPr>
        <xdr:cNvPr id="201991" name="Rectangle 22" descr="Dark upward diagonal">
          <a:extLst>
            <a:ext uri="{FF2B5EF4-FFF2-40B4-BE49-F238E27FC236}">
              <a16:creationId xmlns:a16="http://schemas.microsoft.com/office/drawing/2014/main" id="{0635BEA1-7BD4-45FC-A5C9-357F7D450C85}"/>
            </a:ext>
          </a:extLst>
        </xdr:cNvPr>
        <xdr:cNvSpPr>
          <a:spLocks noChangeArrowheads="1"/>
        </xdr:cNvSpPr>
      </xdr:nvSpPr>
      <xdr:spPr bwMode="auto">
        <a:xfrm>
          <a:off x="3638550" y="4267200"/>
          <a:ext cx="257175" cy="628650"/>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114300</xdr:colOff>
      <xdr:row>25</xdr:row>
      <xdr:rowOff>0</xdr:rowOff>
    </xdr:from>
    <xdr:to>
      <xdr:col>30</xdr:col>
      <xdr:colOff>114300</xdr:colOff>
      <xdr:row>48</xdr:row>
      <xdr:rowOff>0</xdr:rowOff>
    </xdr:to>
    <xdr:sp macro="" textlink="">
      <xdr:nvSpPr>
        <xdr:cNvPr id="201992" name="Rectangle 24" descr="20%">
          <a:extLst>
            <a:ext uri="{FF2B5EF4-FFF2-40B4-BE49-F238E27FC236}">
              <a16:creationId xmlns:a16="http://schemas.microsoft.com/office/drawing/2014/main" id="{A03081C4-3076-4D88-9607-CD95A05C6D44}"/>
            </a:ext>
          </a:extLst>
        </xdr:cNvPr>
        <xdr:cNvSpPr>
          <a:spLocks noChangeArrowheads="1"/>
        </xdr:cNvSpPr>
      </xdr:nvSpPr>
      <xdr:spPr bwMode="auto">
        <a:xfrm>
          <a:off x="3429000" y="3152775"/>
          <a:ext cx="114300" cy="2847975"/>
        </a:xfrm>
        <a:prstGeom prst="rect">
          <a:avLst/>
        </a:prstGeom>
        <a:pattFill prst="pct20">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114300</xdr:colOff>
      <xdr:row>34</xdr:row>
      <xdr:rowOff>0</xdr:rowOff>
    </xdr:from>
    <xdr:to>
      <xdr:col>30</xdr:col>
      <xdr:colOff>114300</xdr:colOff>
      <xdr:row>39</xdr:row>
      <xdr:rowOff>9525</xdr:rowOff>
    </xdr:to>
    <xdr:sp macro="" textlink="">
      <xdr:nvSpPr>
        <xdr:cNvPr id="201993" name="Rectangle 22" descr="Dark upward diagonal">
          <a:extLst>
            <a:ext uri="{FF2B5EF4-FFF2-40B4-BE49-F238E27FC236}">
              <a16:creationId xmlns:a16="http://schemas.microsoft.com/office/drawing/2014/main" id="{7E531739-E314-4832-BC70-63163046DF7B}"/>
            </a:ext>
          </a:extLst>
        </xdr:cNvPr>
        <xdr:cNvSpPr>
          <a:spLocks noChangeArrowheads="1"/>
        </xdr:cNvSpPr>
      </xdr:nvSpPr>
      <xdr:spPr bwMode="auto">
        <a:xfrm>
          <a:off x="3429000" y="4267200"/>
          <a:ext cx="114300" cy="628650"/>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9525</xdr:colOff>
      <xdr:row>7</xdr:row>
      <xdr:rowOff>0</xdr:rowOff>
    </xdr:from>
    <xdr:to>
      <xdr:col>23</xdr:col>
      <xdr:colOff>9525</xdr:colOff>
      <xdr:row>48</xdr:row>
      <xdr:rowOff>0</xdr:rowOff>
    </xdr:to>
    <xdr:sp macro="" textlink="">
      <xdr:nvSpPr>
        <xdr:cNvPr id="201994" name="Line 4">
          <a:extLst>
            <a:ext uri="{FF2B5EF4-FFF2-40B4-BE49-F238E27FC236}">
              <a16:creationId xmlns:a16="http://schemas.microsoft.com/office/drawing/2014/main" id="{19FCEAA3-C84E-4B2D-ACF2-12CEB74C7C10}"/>
            </a:ext>
          </a:extLst>
        </xdr:cNvPr>
        <xdr:cNvSpPr>
          <a:spLocks noChangeShapeType="1"/>
        </xdr:cNvSpPr>
      </xdr:nvSpPr>
      <xdr:spPr bwMode="auto">
        <a:xfrm>
          <a:off x="2638425" y="923925"/>
          <a:ext cx="0" cy="50768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19050</xdr:colOff>
      <xdr:row>39</xdr:row>
      <xdr:rowOff>9525</xdr:rowOff>
    </xdr:from>
    <xdr:to>
      <xdr:col>31</xdr:col>
      <xdr:colOff>19050</xdr:colOff>
      <xdr:row>47</xdr:row>
      <xdr:rowOff>114300</xdr:rowOff>
    </xdr:to>
    <xdr:sp macro="" textlink="">
      <xdr:nvSpPr>
        <xdr:cNvPr id="201995" name="Line 7">
          <a:extLst>
            <a:ext uri="{FF2B5EF4-FFF2-40B4-BE49-F238E27FC236}">
              <a16:creationId xmlns:a16="http://schemas.microsoft.com/office/drawing/2014/main" id="{163A885C-B147-4C9B-85EB-F89D7CD63E4D}"/>
            </a:ext>
          </a:extLst>
        </xdr:cNvPr>
        <xdr:cNvSpPr>
          <a:spLocks noChangeShapeType="1"/>
        </xdr:cNvSpPr>
      </xdr:nvSpPr>
      <xdr:spPr bwMode="auto">
        <a:xfrm flipH="1">
          <a:off x="3562350" y="4895850"/>
          <a:ext cx="0" cy="109537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39</xdr:row>
      <xdr:rowOff>19050</xdr:rowOff>
    </xdr:from>
    <xdr:to>
      <xdr:col>31</xdr:col>
      <xdr:colOff>85725</xdr:colOff>
      <xdr:row>48</xdr:row>
      <xdr:rowOff>9525</xdr:rowOff>
    </xdr:to>
    <xdr:sp macro="" textlink="">
      <xdr:nvSpPr>
        <xdr:cNvPr id="201996" name="Line 8">
          <a:extLst>
            <a:ext uri="{FF2B5EF4-FFF2-40B4-BE49-F238E27FC236}">
              <a16:creationId xmlns:a16="http://schemas.microsoft.com/office/drawing/2014/main" id="{883F7818-CCAF-435B-BF0C-37FA9C99AE68}"/>
            </a:ext>
          </a:extLst>
        </xdr:cNvPr>
        <xdr:cNvSpPr>
          <a:spLocks noChangeShapeType="1"/>
        </xdr:cNvSpPr>
      </xdr:nvSpPr>
      <xdr:spPr bwMode="auto">
        <a:xfrm flipH="1">
          <a:off x="3629025" y="4905375"/>
          <a:ext cx="0" cy="110490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13</xdr:row>
      <xdr:rowOff>76200</xdr:rowOff>
    </xdr:from>
    <xdr:to>
      <xdr:col>38</xdr:col>
      <xdr:colOff>0</xdr:colOff>
      <xdr:row>17</xdr:row>
      <xdr:rowOff>19050</xdr:rowOff>
    </xdr:to>
    <xdr:sp macro="" textlink="">
      <xdr:nvSpPr>
        <xdr:cNvPr id="201997" name="Line 15">
          <a:extLst>
            <a:ext uri="{FF2B5EF4-FFF2-40B4-BE49-F238E27FC236}">
              <a16:creationId xmlns:a16="http://schemas.microsoft.com/office/drawing/2014/main" id="{A2184206-923E-4D29-9AF8-869E1E013982}"/>
            </a:ext>
          </a:extLst>
        </xdr:cNvPr>
        <xdr:cNvSpPr>
          <a:spLocks noChangeShapeType="1"/>
        </xdr:cNvSpPr>
      </xdr:nvSpPr>
      <xdr:spPr bwMode="auto">
        <a:xfrm>
          <a:off x="3771900" y="1743075"/>
          <a:ext cx="5715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85725</xdr:colOff>
      <xdr:row>16</xdr:row>
      <xdr:rowOff>76200</xdr:rowOff>
    </xdr:from>
    <xdr:to>
      <xdr:col>39</xdr:col>
      <xdr:colOff>85725</xdr:colOff>
      <xdr:row>18</xdr:row>
      <xdr:rowOff>66675</xdr:rowOff>
    </xdr:to>
    <xdr:sp macro="" textlink="">
      <xdr:nvSpPr>
        <xdr:cNvPr id="18" name="Oval 16">
          <a:extLst>
            <a:ext uri="{FF2B5EF4-FFF2-40B4-BE49-F238E27FC236}">
              <a16:creationId xmlns:a16="http://schemas.microsoft.com/office/drawing/2014/main" id="{63B7A3D2-227C-423B-8542-0326B6B2FBAB}"/>
            </a:ext>
          </a:extLst>
        </xdr:cNvPr>
        <xdr:cNvSpPr>
          <a:spLocks noChangeArrowheads="1"/>
        </xdr:cNvSpPr>
      </xdr:nvSpPr>
      <xdr:spPr bwMode="auto">
        <a:xfrm>
          <a:off x="4314825" y="217170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a:t>
          </a:r>
        </a:p>
      </xdr:txBody>
    </xdr:sp>
    <xdr:clientData/>
  </xdr:twoCellAnchor>
  <xdr:twoCellAnchor>
    <xdr:from>
      <xdr:col>32</xdr:col>
      <xdr:colOff>104775</xdr:colOff>
      <xdr:row>13</xdr:row>
      <xdr:rowOff>9525</xdr:rowOff>
    </xdr:from>
    <xdr:to>
      <xdr:col>43</xdr:col>
      <xdr:colOff>104775</xdr:colOff>
      <xdr:row>13</xdr:row>
      <xdr:rowOff>9525</xdr:rowOff>
    </xdr:to>
    <xdr:sp macro="" textlink="">
      <xdr:nvSpPr>
        <xdr:cNvPr id="201999" name="Line 29">
          <a:extLst>
            <a:ext uri="{FF2B5EF4-FFF2-40B4-BE49-F238E27FC236}">
              <a16:creationId xmlns:a16="http://schemas.microsoft.com/office/drawing/2014/main" id="{D8E7EF44-DB33-49E4-821C-004622825A03}"/>
            </a:ext>
          </a:extLst>
        </xdr:cNvPr>
        <xdr:cNvSpPr>
          <a:spLocks noChangeShapeType="1"/>
        </xdr:cNvSpPr>
      </xdr:nvSpPr>
      <xdr:spPr bwMode="auto">
        <a:xfrm flipV="1">
          <a:off x="3762375" y="1676400"/>
          <a:ext cx="1257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9</xdr:row>
      <xdr:rowOff>0</xdr:rowOff>
    </xdr:from>
    <xdr:to>
      <xdr:col>31</xdr:col>
      <xdr:colOff>19050</xdr:colOff>
      <xdr:row>39</xdr:row>
      <xdr:rowOff>28575</xdr:rowOff>
    </xdr:to>
    <xdr:sp macro="" textlink="">
      <xdr:nvSpPr>
        <xdr:cNvPr id="202000" name="Line 30">
          <a:extLst>
            <a:ext uri="{FF2B5EF4-FFF2-40B4-BE49-F238E27FC236}">
              <a16:creationId xmlns:a16="http://schemas.microsoft.com/office/drawing/2014/main" id="{F1DAFA51-003A-4BEA-B62A-58D1BD4BEA00}"/>
            </a:ext>
          </a:extLst>
        </xdr:cNvPr>
        <xdr:cNvSpPr>
          <a:spLocks noChangeShapeType="1"/>
        </xdr:cNvSpPr>
      </xdr:nvSpPr>
      <xdr:spPr bwMode="auto">
        <a:xfrm>
          <a:off x="3543300" y="1171575"/>
          <a:ext cx="19050" cy="37433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9</xdr:row>
      <xdr:rowOff>0</xdr:rowOff>
    </xdr:from>
    <xdr:to>
      <xdr:col>31</xdr:col>
      <xdr:colOff>85725</xdr:colOff>
      <xdr:row>39</xdr:row>
      <xdr:rowOff>19050</xdr:rowOff>
    </xdr:to>
    <xdr:sp macro="" textlink="">
      <xdr:nvSpPr>
        <xdr:cNvPr id="202001" name="Line 31">
          <a:extLst>
            <a:ext uri="{FF2B5EF4-FFF2-40B4-BE49-F238E27FC236}">
              <a16:creationId xmlns:a16="http://schemas.microsoft.com/office/drawing/2014/main" id="{48AD600A-5298-485A-B9C0-C4CF4E595FF9}"/>
            </a:ext>
          </a:extLst>
        </xdr:cNvPr>
        <xdr:cNvSpPr>
          <a:spLocks noChangeShapeType="1"/>
        </xdr:cNvSpPr>
      </xdr:nvSpPr>
      <xdr:spPr bwMode="auto">
        <a:xfrm>
          <a:off x="3629025" y="1171575"/>
          <a:ext cx="0" cy="3733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51</xdr:row>
      <xdr:rowOff>0</xdr:rowOff>
    </xdr:from>
    <xdr:to>
      <xdr:col>31</xdr:col>
      <xdr:colOff>104775</xdr:colOff>
      <xdr:row>51</xdr:row>
      <xdr:rowOff>0</xdr:rowOff>
    </xdr:to>
    <xdr:sp macro="" textlink="">
      <xdr:nvSpPr>
        <xdr:cNvPr id="202002" name="Line 32">
          <a:extLst>
            <a:ext uri="{FF2B5EF4-FFF2-40B4-BE49-F238E27FC236}">
              <a16:creationId xmlns:a16="http://schemas.microsoft.com/office/drawing/2014/main" id="{505EA4BE-8C1D-4DD6-948B-E4F436FA813A}"/>
            </a:ext>
          </a:extLst>
        </xdr:cNvPr>
        <xdr:cNvSpPr>
          <a:spLocks noChangeShapeType="1"/>
        </xdr:cNvSpPr>
      </xdr:nvSpPr>
      <xdr:spPr bwMode="auto">
        <a:xfrm flipV="1">
          <a:off x="3543300" y="637222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95250</xdr:colOff>
      <xdr:row>51</xdr:row>
      <xdr:rowOff>9525</xdr:rowOff>
    </xdr:from>
    <xdr:to>
      <xdr:col>32</xdr:col>
      <xdr:colOff>95250</xdr:colOff>
      <xdr:row>51</xdr:row>
      <xdr:rowOff>9525</xdr:rowOff>
    </xdr:to>
    <xdr:sp macro="" textlink="">
      <xdr:nvSpPr>
        <xdr:cNvPr id="202003" name="Line 33">
          <a:extLst>
            <a:ext uri="{FF2B5EF4-FFF2-40B4-BE49-F238E27FC236}">
              <a16:creationId xmlns:a16="http://schemas.microsoft.com/office/drawing/2014/main" id="{44A90C3C-640F-4176-B91E-4C50913EEDA4}"/>
            </a:ext>
          </a:extLst>
        </xdr:cNvPr>
        <xdr:cNvSpPr>
          <a:spLocks noChangeShapeType="1"/>
        </xdr:cNvSpPr>
      </xdr:nvSpPr>
      <xdr:spPr bwMode="auto">
        <a:xfrm flipH="1">
          <a:off x="3638550" y="6381750"/>
          <a:ext cx="114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51</xdr:row>
      <xdr:rowOff>0</xdr:rowOff>
    </xdr:from>
    <xdr:to>
      <xdr:col>31</xdr:col>
      <xdr:colOff>0</xdr:colOff>
      <xdr:row>51</xdr:row>
      <xdr:rowOff>0</xdr:rowOff>
    </xdr:to>
    <xdr:sp macro="" textlink="">
      <xdr:nvSpPr>
        <xdr:cNvPr id="202004" name="Line 34">
          <a:extLst>
            <a:ext uri="{FF2B5EF4-FFF2-40B4-BE49-F238E27FC236}">
              <a16:creationId xmlns:a16="http://schemas.microsoft.com/office/drawing/2014/main" id="{2E335F69-E43B-44CA-AAAB-5E35F29B759B}"/>
            </a:ext>
          </a:extLst>
        </xdr:cNvPr>
        <xdr:cNvSpPr>
          <a:spLocks noChangeShapeType="1"/>
        </xdr:cNvSpPr>
      </xdr:nvSpPr>
      <xdr:spPr bwMode="auto">
        <a:xfrm flipV="1">
          <a:off x="3438525" y="6372225"/>
          <a:ext cx="104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47</xdr:row>
      <xdr:rowOff>114300</xdr:rowOff>
    </xdr:from>
    <xdr:to>
      <xdr:col>31</xdr:col>
      <xdr:colOff>19050</xdr:colOff>
      <xdr:row>51</xdr:row>
      <xdr:rowOff>38100</xdr:rowOff>
    </xdr:to>
    <xdr:sp macro="" textlink="">
      <xdr:nvSpPr>
        <xdr:cNvPr id="202005" name="Line 35">
          <a:extLst>
            <a:ext uri="{FF2B5EF4-FFF2-40B4-BE49-F238E27FC236}">
              <a16:creationId xmlns:a16="http://schemas.microsoft.com/office/drawing/2014/main" id="{2B015B77-C3BD-45C5-B7D1-9BD3A52E11C2}"/>
            </a:ext>
          </a:extLst>
        </xdr:cNvPr>
        <xdr:cNvSpPr>
          <a:spLocks noChangeShapeType="1"/>
        </xdr:cNvSpPr>
      </xdr:nvSpPr>
      <xdr:spPr bwMode="auto">
        <a:xfrm flipH="1">
          <a:off x="3552825" y="5991225"/>
          <a:ext cx="95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48</xdr:row>
      <xdr:rowOff>0</xdr:rowOff>
    </xdr:from>
    <xdr:to>
      <xdr:col>31</xdr:col>
      <xdr:colOff>85725</xdr:colOff>
      <xdr:row>51</xdr:row>
      <xdr:rowOff>47625</xdr:rowOff>
    </xdr:to>
    <xdr:sp macro="" textlink="">
      <xdr:nvSpPr>
        <xdr:cNvPr id="202006" name="Line 36">
          <a:extLst>
            <a:ext uri="{FF2B5EF4-FFF2-40B4-BE49-F238E27FC236}">
              <a16:creationId xmlns:a16="http://schemas.microsoft.com/office/drawing/2014/main" id="{9FD5993E-236F-455E-BE0A-CA42BF7CE114}"/>
            </a:ext>
          </a:extLst>
        </xdr:cNvPr>
        <xdr:cNvSpPr>
          <a:spLocks noChangeShapeType="1"/>
        </xdr:cNvSpPr>
      </xdr:nvSpPr>
      <xdr:spPr bwMode="auto">
        <a:xfrm>
          <a:off x="3629025" y="60007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53</xdr:row>
      <xdr:rowOff>0</xdr:rowOff>
    </xdr:from>
    <xdr:to>
      <xdr:col>34</xdr:col>
      <xdr:colOff>0</xdr:colOff>
      <xdr:row>53</xdr:row>
      <xdr:rowOff>9525</xdr:rowOff>
    </xdr:to>
    <xdr:sp macro="" textlink="">
      <xdr:nvSpPr>
        <xdr:cNvPr id="202007" name="Line 37">
          <a:extLst>
            <a:ext uri="{FF2B5EF4-FFF2-40B4-BE49-F238E27FC236}">
              <a16:creationId xmlns:a16="http://schemas.microsoft.com/office/drawing/2014/main" id="{D0C654F3-7DBD-4020-AE90-075EF5270DA9}"/>
            </a:ext>
          </a:extLst>
        </xdr:cNvPr>
        <xdr:cNvSpPr>
          <a:spLocks noChangeShapeType="1"/>
        </xdr:cNvSpPr>
      </xdr:nvSpPr>
      <xdr:spPr bwMode="auto">
        <a:xfrm>
          <a:off x="3438525" y="6619875"/>
          <a:ext cx="44767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104775</xdr:colOff>
      <xdr:row>7</xdr:row>
      <xdr:rowOff>0</xdr:rowOff>
    </xdr:from>
    <xdr:to>
      <xdr:col>55</xdr:col>
      <xdr:colOff>19050</xdr:colOff>
      <xdr:row>7</xdr:row>
      <xdr:rowOff>9525</xdr:rowOff>
    </xdr:to>
    <xdr:sp macro="" textlink="">
      <xdr:nvSpPr>
        <xdr:cNvPr id="202008" name="Line 39">
          <a:extLst>
            <a:ext uri="{FF2B5EF4-FFF2-40B4-BE49-F238E27FC236}">
              <a16:creationId xmlns:a16="http://schemas.microsoft.com/office/drawing/2014/main" id="{D8CEBDAB-E78F-4402-904D-7CECBCD75774}"/>
            </a:ext>
          </a:extLst>
        </xdr:cNvPr>
        <xdr:cNvSpPr>
          <a:spLocks noChangeShapeType="1"/>
        </xdr:cNvSpPr>
      </xdr:nvSpPr>
      <xdr:spPr bwMode="auto">
        <a:xfrm flipV="1">
          <a:off x="2162175" y="923925"/>
          <a:ext cx="41433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114300</xdr:colOff>
      <xdr:row>31</xdr:row>
      <xdr:rowOff>47625</xdr:rowOff>
    </xdr:from>
    <xdr:to>
      <xdr:col>38</xdr:col>
      <xdr:colOff>104775</xdr:colOff>
      <xdr:row>33</xdr:row>
      <xdr:rowOff>0</xdr:rowOff>
    </xdr:to>
    <xdr:sp macro="" textlink="">
      <xdr:nvSpPr>
        <xdr:cNvPr id="202009" name="Line 47">
          <a:extLst>
            <a:ext uri="{FF2B5EF4-FFF2-40B4-BE49-F238E27FC236}">
              <a16:creationId xmlns:a16="http://schemas.microsoft.com/office/drawing/2014/main" id="{DF655979-873A-44AB-B618-913385E5A499}"/>
            </a:ext>
          </a:extLst>
        </xdr:cNvPr>
        <xdr:cNvSpPr>
          <a:spLocks noChangeShapeType="1"/>
        </xdr:cNvSpPr>
      </xdr:nvSpPr>
      <xdr:spPr bwMode="auto">
        <a:xfrm flipV="1">
          <a:off x="3771900" y="3943350"/>
          <a:ext cx="676275"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77938</xdr:colOff>
      <xdr:row>29</xdr:row>
      <xdr:rowOff>113163</xdr:rowOff>
    </xdr:from>
    <xdr:to>
      <xdr:col>40</xdr:col>
      <xdr:colOff>85647</xdr:colOff>
      <xdr:row>31</xdr:row>
      <xdr:rowOff>82472</xdr:rowOff>
    </xdr:to>
    <xdr:sp macro="" textlink="">
      <xdr:nvSpPr>
        <xdr:cNvPr id="30" name="Oval 48">
          <a:extLst>
            <a:ext uri="{FF2B5EF4-FFF2-40B4-BE49-F238E27FC236}">
              <a16:creationId xmlns:a16="http://schemas.microsoft.com/office/drawing/2014/main" id="{CB4C1411-C3C3-485D-A87A-31A4CC62B41D}"/>
            </a:ext>
          </a:extLst>
        </xdr:cNvPr>
        <xdr:cNvSpPr>
          <a:spLocks noChangeArrowheads="1"/>
        </xdr:cNvSpPr>
      </xdr:nvSpPr>
      <xdr:spPr bwMode="auto">
        <a:xfrm>
          <a:off x="4428958" y="3810768"/>
          <a:ext cx="228601" cy="232021"/>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J</a:t>
          </a:r>
        </a:p>
      </xdr:txBody>
    </xdr:sp>
    <xdr:clientData/>
  </xdr:twoCellAnchor>
  <xdr:twoCellAnchor>
    <xdr:from>
      <xdr:col>23</xdr:col>
      <xdr:colOff>104775</xdr:colOff>
      <xdr:row>25</xdr:row>
      <xdr:rowOff>0</xdr:rowOff>
    </xdr:from>
    <xdr:to>
      <xdr:col>25</xdr:col>
      <xdr:colOff>104775</xdr:colOff>
      <xdr:row>25</xdr:row>
      <xdr:rowOff>0</xdr:rowOff>
    </xdr:to>
    <xdr:sp macro="" textlink="">
      <xdr:nvSpPr>
        <xdr:cNvPr id="202011" name="Line 50">
          <a:extLst>
            <a:ext uri="{FF2B5EF4-FFF2-40B4-BE49-F238E27FC236}">
              <a16:creationId xmlns:a16="http://schemas.microsoft.com/office/drawing/2014/main" id="{BC8CE54F-2518-434D-839C-9A3E59594F93}"/>
            </a:ext>
          </a:extLst>
        </xdr:cNvPr>
        <xdr:cNvSpPr>
          <a:spLocks noChangeShapeType="1"/>
        </xdr:cNvSpPr>
      </xdr:nvSpPr>
      <xdr:spPr bwMode="auto">
        <a:xfrm>
          <a:off x="2733675" y="315277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48</xdr:row>
      <xdr:rowOff>0</xdr:rowOff>
    </xdr:from>
    <xdr:to>
      <xdr:col>26</xdr:col>
      <xdr:colOff>9525</xdr:colOff>
      <xdr:row>48</xdr:row>
      <xdr:rowOff>0</xdr:rowOff>
    </xdr:to>
    <xdr:sp macro="" textlink="">
      <xdr:nvSpPr>
        <xdr:cNvPr id="202012" name="Line 51">
          <a:extLst>
            <a:ext uri="{FF2B5EF4-FFF2-40B4-BE49-F238E27FC236}">
              <a16:creationId xmlns:a16="http://schemas.microsoft.com/office/drawing/2014/main" id="{C4D1EA40-3B2C-4C71-BBE9-E046157251A0}"/>
            </a:ext>
          </a:extLst>
        </xdr:cNvPr>
        <xdr:cNvSpPr>
          <a:spLocks noChangeShapeType="1"/>
        </xdr:cNvSpPr>
      </xdr:nvSpPr>
      <xdr:spPr bwMode="auto">
        <a:xfrm>
          <a:off x="2743200" y="6000750"/>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18</xdr:row>
      <xdr:rowOff>0</xdr:rowOff>
    </xdr:from>
    <xdr:to>
      <xdr:col>25</xdr:col>
      <xdr:colOff>0</xdr:colOff>
      <xdr:row>25</xdr:row>
      <xdr:rowOff>0</xdr:rowOff>
    </xdr:to>
    <xdr:sp macro="" textlink="">
      <xdr:nvSpPr>
        <xdr:cNvPr id="202013" name="Line 52">
          <a:extLst>
            <a:ext uri="{FF2B5EF4-FFF2-40B4-BE49-F238E27FC236}">
              <a16:creationId xmlns:a16="http://schemas.microsoft.com/office/drawing/2014/main" id="{6671D992-E96B-437B-8D7D-04D313622913}"/>
            </a:ext>
          </a:extLst>
        </xdr:cNvPr>
        <xdr:cNvSpPr>
          <a:spLocks noChangeShapeType="1"/>
        </xdr:cNvSpPr>
      </xdr:nvSpPr>
      <xdr:spPr bwMode="auto">
        <a:xfrm>
          <a:off x="2857500" y="2286000"/>
          <a:ext cx="0" cy="8667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39</xdr:row>
      <xdr:rowOff>0</xdr:rowOff>
    </xdr:from>
    <xdr:to>
      <xdr:col>25</xdr:col>
      <xdr:colOff>0</xdr:colOff>
      <xdr:row>48</xdr:row>
      <xdr:rowOff>19050</xdr:rowOff>
    </xdr:to>
    <xdr:sp macro="" textlink="">
      <xdr:nvSpPr>
        <xdr:cNvPr id="202014" name="Line 53">
          <a:extLst>
            <a:ext uri="{FF2B5EF4-FFF2-40B4-BE49-F238E27FC236}">
              <a16:creationId xmlns:a16="http://schemas.microsoft.com/office/drawing/2014/main" id="{88D82B36-4C4B-4A25-AF77-384AAD4775A7}"/>
            </a:ext>
          </a:extLst>
        </xdr:cNvPr>
        <xdr:cNvSpPr>
          <a:spLocks noChangeShapeType="1"/>
        </xdr:cNvSpPr>
      </xdr:nvSpPr>
      <xdr:spPr bwMode="auto">
        <a:xfrm flipH="1">
          <a:off x="2857500" y="4886325"/>
          <a:ext cx="0" cy="1133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18</xdr:row>
      <xdr:rowOff>0</xdr:rowOff>
    </xdr:from>
    <xdr:to>
      <xdr:col>26</xdr:col>
      <xdr:colOff>0</xdr:colOff>
      <xdr:row>18</xdr:row>
      <xdr:rowOff>0</xdr:rowOff>
    </xdr:to>
    <xdr:sp macro="" textlink="">
      <xdr:nvSpPr>
        <xdr:cNvPr id="202015" name="Line 66">
          <a:extLst>
            <a:ext uri="{FF2B5EF4-FFF2-40B4-BE49-F238E27FC236}">
              <a16:creationId xmlns:a16="http://schemas.microsoft.com/office/drawing/2014/main" id="{E6B819D7-A07C-43F8-9148-66D9B06FA397}"/>
            </a:ext>
          </a:extLst>
        </xdr:cNvPr>
        <xdr:cNvSpPr>
          <a:spLocks noChangeShapeType="1"/>
        </xdr:cNvSpPr>
      </xdr:nvSpPr>
      <xdr:spPr bwMode="auto">
        <a:xfrm>
          <a:off x="2724150" y="22860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28575</xdr:colOff>
      <xdr:row>36</xdr:row>
      <xdr:rowOff>19050</xdr:rowOff>
    </xdr:from>
    <xdr:to>
      <xdr:col>40</xdr:col>
      <xdr:colOff>36283</xdr:colOff>
      <xdr:row>38</xdr:row>
      <xdr:rowOff>27081</xdr:rowOff>
    </xdr:to>
    <xdr:sp macro="" textlink="">
      <xdr:nvSpPr>
        <xdr:cNvPr id="36" name="Oval 70">
          <a:extLst>
            <a:ext uri="{FF2B5EF4-FFF2-40B4-BE49-F238E27FC236}">
              <a16:creationId xmlns:a16="http://schemas.microsoft.com/office/drawing/2014/main" id="{1994F63B-B38F-4A29-A3D2-E3A2A3A6D1B8}"/>
            </a:ext>
          </a:extLst>
        </xdr:cNvPr>
        <xdr:cNvSpPr>
          <a:spLocks noChangeArrowheads="1"/>
        </xdr:cNvSpPr>
      </xdr:nvSpPr>
      <xdr:spPr bwMode="auto">
        <a:xfrm>
          <a:off x="4371975" y="459105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a:t>
          </a:r>
        </a:p>
      </xdr:txBody>
    </xdr:sp>
    <xdr:clientData/>
  </xdr:twoCellAnchor>
  <xdr:twoCellAnchor>
    <xdr:from>
      <xdr:col>34</xdr:col>
      <xdr:colOff>19050</xdr:colOff>
      <xdr:row>37</xdr:row>
      <xdr:rowOff>95250</xdr:rowOff>
    </xdr:from>
    <xdr:to>
      <xdr:col>38</xdr:col>
      <xdr:colOff>57150</xdr:colOff>
      <xdr:row>40</xdr:row>
      <xdr:rowOff>57150</xdr:rowOff>
    </xdr:to>
    <xdr:sp macro="" textlink="">
      <xdr:nvSpPr>
        <xdr:cNvPr id="202017" name="Line 71">
          <a:extLst>
            <a:ext uri="{FF2B5EF4-FFF2-40B4-BE49-F238E27FC236}">
              <a16:creationId xmlns:a16="http://schemas.microsoft.com/office/drawing/2014/main" id="{5C411969-A23F-47AA-9B0D-EEF9B48AD419}"/>
            </a:ext>
          </a:extLst>
        </xdr:cNvPr>
        <xdr:cNvSpPr>
          <a:spLocks noChangeShapeType="1"/>
        </xdr:cNvSpPr>
      </xdr:nvSpPr>
      <xdr:spPr bwMode="auto">
        <a:xfrm flipH="1">
          <a:off x="3905250" y="4733925"/>
          <a:ext cx="4953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15</xdr:row>
      <xdr:rowOff>112395</xdr:rowOff>
    </xdr:from>
    <xdr:to>
      <xdr:col>45</xdr:col>
      <xdr:colOff>76200</xdr:colOff>
      <xdr:row>17</xdr:row>
      <xdr:rowOff>110586</xdr:rowOff>
    </xdr:to>
    <xdr:sp macro="" textlink="">
      <xdr:nvSpPr>
        <xdr:cNvPr id="38" name="Oval 72">
          <a:extLst>
            <a:ext uri="{FF2B5EF4-FFF2-40B4-BE49-F238E27FC236}">
              <a16:creationId xmlns:a16="http://schemas.microsoft.com/office/drawing/2014/main" id="{7023ECCB-B1D2-46C4-ACBF-966E472BB7B0}"/>
            </a:ext>
          </a:extLst>
        </xdr:cNvPr>
        <xdr:cNvSpPr>
          <a:spLocks noChangeArrowheads="1"/>
        </xdr:cNvSpPr>
      </xdr:nvSpPr>
      <xdr:spPr bwMode="auto">
        <a:xfrm>
          <a:off x="4991100" y="208407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a:t>
          </a:r>
        </a:p>
      </xdr:txBody>
    </xdr:sp>
    <xdr:clientData/>
  </xdr:twoCellAnchor>
  <xdr:twoCellAnchor>
    <xdr:from>
      <xdr:col>41</xdr:col>
      <xdr:colOff>57150</xdr:colOff>
      <xdr:row>12</xdr:row>
      <xdr:rowOff>114300</xdr:rowOff>
    </xdr:from>
    <xdr:to>
      <xdr:col>44</xdr:col>
      <xdr:colOff>19050</xdr:colOff>
      <xdr:row>16</xdr:row>
      <xdr:rowOff>19050</xdr:rowOff>
    </xdr:to>
    <xdr:sp macro="" textlink="">
      <xdr:nvSpPr>
        <xdr:cNvPr id="202019" name="Line 73">
          <a:extLst>
            <a:ext uri="{FF2B5EF4-FFF2-40B4-BE49-F238E27FC236}">
              <a16:creationId xmlns:a16="http://schemas.microsoft.com/office/drawing/2014/main" id="{3D438B52-7437-4E3B-800A-83B5ED809DD9}"/>
            </a:ext>
          </a:extLst>
        </xdr:cNvPr>
        <xdr:cNvSpPr>
          <a:spLocks noChangeShapeType="1"/>
        </xdr:cNvSpPr>
      </xdr:nvSpPr>
      <xdr:spPr bwMode="auto">
        <a:xfrm flipH="1" flipV="1">
          <a:off x="4743450" y="1657350"/>
          <a:ext cx="3048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9525</xdr:colOff>
      <xdr:row>7</xdr:row>
      <xdr:rowOff>19050</xdr:rowOff>
    </xdr:from>
    <xdr:to>
      <xdr:col>80</xdr:col>
      <xdr:colOff>0</xdr:colOff>
      <xdr:row>7</xdr:row>
      <xdr:rowOff>95250</xdr:rowOff>
    </xdr:to>
    <xdr:sp macro="" textlink="">
      <xdr:nvSpPr>
        <xdr:cNvPr id="202020" name="Rectangle 80" descr="40%">
          <a:extLst>
            <a:ext uri="{FF2B5EF4-FFF2-40B4-BE49-F238E27FC236}">
              <a16:creationId xmlns:a16="http://schemas.microsoft.com/office/drawing/2014/main" id="{04358D71-9CBB-42CE-8FEF-996A4B431899}"/>
            </a:ext>
          </a:extLst>
        </xdr:cNvPr>
        <xdr:cNvSpPr>
          <a:spLocks noChangeArrowheads="1"/>
        </xdr:cNvSpPr>
      </xdr:nvSpPr>
      <xdr:spPr bwMode="auto">
        <a:xfrm>
          <a:off x="8696325" y="9429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8</xdr:row>
      <xdr:rowOff>19050</xdr:rowOff>
    </xdr:from>
    <xdr:to>
      <xdr:col>80</xdr:col>
      <xdr:colOff>0</xdr:colOff>
      <xdr:row>8</xdr:row>
      <xdr:rowOff>95250</xdr:rowOff>
    </xdr:to>
    <xdr:sp macro="" textlink="">
      <xdr:nvSpPr>
        <xdr:cNvPr id="202021" name="Rectangle 81" descr="20%">
          <a:extLst>
            <a:ext uri="{FF2B5EF4-FFF2-40B4-BE49-F238E27FC236}">
              <a16:creationId xmlns:a16="http://schemas.microsoft.com/office/drawing/2014/main" id="{1E84790E-761D-4BD9-A1E6-E9B768973B1B}"/>
            </a:ext>
          </a:extLst>
        </xdr:cNvPr>
        <xdr:cNvSpPr>
          <a:spLocks noChangeArrowheads="1"/>
        </xdr:cNvSpPr>
      </xdr:nvSpPr>
      <xdr:spPr bwMode="auto">
        <a:xfrm>
          <a:off x="8696325" y="10668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9</xdr:row>
      <xdr:rowOff>19050</xdr:rowOff>
    </xdr:from>
    <xdr:to>
      <xdr:col>80</xdr:col>
      <xdr:colOff>0</xdr:colOff>
      <xdr:row>9</xdr:row>
      <xdr:rowOff>95250</xdr:rowOff>
    </xdr:to>
    <xdr:sp macro="" textlink="">
      <xdr:nvSpPr>
        <xdr:cNvPr id="202022" name="Rectangle 82" descr="Dark upward diagonal">
          <a:extLst>
            <a:ext uri="{FF2B5EF4-FFF2-40B4-BE49-F238E27FC236}">
              <a16:creationId xmlns:a16="http://schemas.microsoft.com/office/drawing/2014/main" id="{2D6DC803-2180-4C88-BBE4-145C2BE5E3DA}"/>
            </a:ext>
          </a:extLst>
        </xdr:cNvPr>
        <xdr:cNvSpPr>
          <a:spLocks noChangeArrowheads="1"/>
        </xdr:cNvSpPr>
      </xdr:nvSpPr>
      <xdr:spPr bwMode="auto">
        <a:xfrm>
          <a:off x="8696325" y="1190625"/>
          <a:ext cx="447675" cy="7620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10</xdr:row>
      <xdr:rowOff>28575</xdr:rowOff>
    </xdr:from>
    <xdr:to>
      <xdr:col>80</xdr:col>
      <xdr:colOff>0</xdr:colOff>
      <xdr:row>10</xdr:row>
      <xdr:rowOff>104775</xdr:rowOff>
    </xdr:to>
    <xdr:sp macro="" textlink="">
      <xdr:nvSpPr>
        <xdr:cNvPr id="202023" name="Rectangle 83" descr="Outlined diamond">
          <a:extLst>
            <a:ext uri="{FF2B5EF4-FFF2-40B4-BE49-F238E27FC236}">
              <a16:creationId xmlns:a16="http://schemas.microsoft.com/office/drawing/2014/main" id="{7C103E53-0C80-41CA-9E9D-184AA07BC683}"/>
            </a:ext>
          </a:extLst>
        </xdr:cNvPr>
        <xdr:cNvSpPr>
          <a:spLocks noChangeArrowheads="1"/>
        </xdr:cNvSpPr>
      </xdr:nvSpPr>
      <xdr:spPr bwMode="auto">
        <a:xfrm>
          <a:off x="8696325" y="1323975"/>
          <a:ext cx="447675" cy="7620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26</xdr:col>
      <xdr:colOff>0</xdr:colOff>
      <xdr:row>4</xdr:row>
      <xdr:rowOff>104775</xdr:rowOff>
    </xdr:from>
    <xdr:to>
      <xdr:col>40</xdr:col>
      <xdr:colOff>76200</xdr:colOff>
      <xdr:row>9</xdr:row>
      <xdr:rowOff>0</xdr:rowOff>
    </xdr:to>
    <xdr:grpSp>
      <xdr:nvGrpSpPr>
        <xdr:cNvPr id="202024" name="Group 94">
          <a:extLst>
            <a:ext uri="{FF2B5EF4-FFF2-40B4-BE49-F238E27FC236}">
              <a16:creationId xmlns:a16="http://schemas.microsoft.com/office/drawing/2014/main" id="{F3487677-C7A9-4B9F-8020-6233F6E37046}"/>
            </a:ext>
          </a:extLst>
        </xdr:cNvPr>
        <xdr:cNvGrpSpPr>
          <a:grpSpLocks/>
        </xdr:cNvGrpSpPr>
      </xdr:nvGrpSpPr>
      <xdr:grpSpPr bwMode="auto">
        <a:xfrm>
          <a:off x="3014870" y="750818"/>
          <a:ext cx="1699591" cy="516421"/>
          <a:chOff x="121" y="32"/>
          <a:chExt cx="220" cy="68"/>
        </a:xfrm>
      </xdr:grpSpPr>
      <xdr:sp macro="" textlink="">
        <xdr:nvSpPr>
          <xdr:cNvPr id="202067" name="Line 95">
            <a:extLst>
              <a:ext uri="{FF2B5EF4-FFF2-40B4-BE49-F238E27FC236}">
                <a16:creationId xmlns:a16="http://schemas.microsoft.com/office/drawing/2014/main" id="{6CC71DA1-3004-4760-B53A-E8EA230E779D}"/>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02068" name="Rectangle 96" descr="40%">
            <a:extLst>
              <a:ext uri="{FF2B5EF4-FFF2-40B4-BE49-F238E27FC236}">
                <a16:creationId xmlns:a16="http://schemas.microsoft.com/office/drawing/2014/main" id="{93A3AA7B-9D3E-4D51-BA68-F0B65E66888A}"/>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02069" name="Rectangle 97" descr="40%">
            <a:extLst>
              <a:ext uri="{FF2B5EF4-FFF2-40B4-BE49-F238E27FC236}">
                <a16:creationId xmlns:a16="http://schemas.microsoft.com/office/drawing/2014/main" id="{46F87A74-C946-4122-AD05-7A44E7F311D0}"/>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02070" name="Line 98">
            <a:extLst>
              <a:ext uri="{FF2B5EF4-FFF2-40B4-BE49-F238E27FC236}">
                <a16:creationId xmlns:a16="http://schemas.microsoft.com/office/drawing/2014/main" id="{08DBE185-60A0-4787-821F-911CF0F96429}"/>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202071" name="Group 99">
            <a:extLst>
              <a:ext uri="{FF2B5EF4-FFF2-40B4-BE49-F238E27FC236}">
                <a16:creationId xmlns:a16="http://schemas.microsoft.com/office/drawing/2014/main" id="{7E284BA8-647B-4158-9868-C371FBB0A3D9}"/>
              </a:ext>
            </a:extLst>
          </xdr:cNvPr>
          <xdr:cNvGrpSpPr>
            <a:grpSpLocks/>
          </xdr:cNvGrpSpPr>
        </xdr:nvGrpSpPr>
        <xdr:grpSpPr bwMode="auto">
          <a:xfrm>
            <a:off x="266" y="33"/>
            <a:ext cx="75" cy="37"/>
            <a:chOff x="193" y="31"/>
            <a:chExt cx="80" cy="33"/>
          </a:xfrm>
        </xdr:grpSpPr>
        <xdr:sp macro="" textlink="">
          <xdr:nvSpPr>
            <xdr:cNvPr id="202072" name="Line 100">
              <a:extLst>
                <a:ext uri="{FF2B5EF4-FFF2-40B4-BE49-F238E27FC236}">
                  <a16:creationId xmlns:a16="http://schemas.microsoft.com/office/drawing/2014/main" id="{C4059EDF-1910-47EB-95FE-FD6FCD14B0AC}"/>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Oval 101">
              <a:extLst>
                <a:ext uri="{FF2B5EF4-FFF2-40B4-BE49-F238E27FC236}">
                  <a16:creationId xmlns:a16="http://schemas.microsoft.com/office/drawing/2014/main" id="{31A4784F-AA33-4E45-BA53-2B18A54A5F5E}"/>
                </a:ext>
              </a:extLst>
            </xdr:cNvPr>
            <xdr:cNvSpPr>
              <a:spLocks noChangeArrowheads="1"/>
            </xdr:cNvSpPr>
          </xdr:nvSpPr>
          <xdr:spPr bwMode="auto">
            <a:xfrm>
              <a:off x="242" y="31"/>
              <a:ext cx="31" cy="28"/>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27</xdr:col>
      <xdr:colOff>95250</xdr:colOff>
      <xdr:row>8</xdr:row>
      <xdr:rowOff>0</xdr:rowOff>
    </xdr:from>
    <xdr:to>
      <xdr:col>27</xdr:col>
      <xdr:colOff>95250</xdr:colOff>
      <xdr:row>15</xdr:row>
      <xdr:rowOff>0</xdr:rowOff>
    </xdr:to>
    <xdr:sp macro="" textlink="">
      <xdr:nvSpPr>
        <xdr:cNvPr id="202025" name="Line 103">
          <a:extLst>
            <a:ext uri="{FF2B5EF4-FFF2-40B4-BE49-F238E27FC236}">
              <a16:creationId xmlns:a16="http://schemas.microsoft.com/office/drawing/2014/main" id="{4116A719-AE3D-400B-8FAB-29CC1CF4B782}"/>
            </a:ext>
          </a:extLst>
        </xdr:cNvPr>
        <xdr:cNvSpPr>
          <a:spLocks noChangeShapeType="1"/>
        </xdr:cNvSpPr>
      </xdr:nvSpPr>
      <xdr:spPr bwMode="auto">
        <a:xfrm>
          <a:off x="3181350" y="1047750"/>
          <a:ext cx="0" cy="866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95250</xdr:colOff>
      <xdr:row>15</xdr:row>
      <xdr:rowOff>0</xdr:rowOff>
    </xdr:from>
    <xdr:to>
      <xdr:col>31</xdr:col>
      <xdr:colOff>0</xdr:colOff>
      <xdr:row>15</xdr:row>
      <xdr:rowOff>0</xdr:rowOff>
    </xdr:to>
    <xdr:sp macro="" textlink="">
      <xdr:nvSpPr>
        <xdr:cNvPr id="202026" name="Line 104">
          <a:extLst>
            <a:ext uri="{FF2B5EF4-FFF2-40B4-BE49-F238E27FC236}">
              <a16:creationId xmlns:a16="http://schemas.microsoft.com/office/drawing/2014/main" id="{025C645B-8457-45C9-BDB2-9168E812D6A5}"/>
            </a:ext>
          </a:extLst>
        </xdr:cNvPr>
        <xdr:cNvSpPr>
          <a:spLocks noChangeShapeType="1"/>
        </xdr:cNvSpPr>
      </xdr:nvSpPr>
      <xdr:spPr bwMode="auto">
        <a:xfrm>
          <a:off x="3181350" y="1914525"/>
          <a:ext cx="361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95250</xdr:colOff>
      <xdr:row>8</xdr:row>
      <xdr:rowOff>0</xdr:rowOff>
    </xdr:from>
    <xdr:to>
      <xdr:col>35</xdr:col>
      <xdr:colOff>95250</xdr:colOff>
      <xdr:row>8</xdr:row>
      <xdr:rowOff>0</xdr:rowOff>
    </xdr:to>
    <xdr:sp macro="" textlink="">
      <xdr:nvSpPr>
        <xdr:cNvPr id="202027" name="Line 105">
          <a:extLst>
            <a:ext uri="{FF2B5EF4-FFF2-40B4-BE49-F238E27FC236}">
              <a16:creationId xmlns:a16="http://schemas.microsoft.com/office/drawing/2014/main" id="{6CA4F265-32B2-4FCA-8EDD-E82A565BCE72}"/>
            </a:ext>
          </a:extLst>
        </xdr:cNvPr>
        <xdr:cNvSpPr>
          <a:spLocks noChangeShapeType="1"/>
        </xdr:cNvSpPr>
      </xdr:nvSpPr>
      <xdr:spPr bwMode="auto">
        <a:xfrm flipV="1">
          <a:off x="3181350" y="104775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95250</xdr:colOff>
      <xdr:row>8</xdr:row>
      <xdr:rowOff>9525</xdr:rowOff>
    </xdr:from>
    <xdr:to>
      <xdr:col>35</xdr:col>
      <xdr:colOff>95250</xdr:colOff>
      <xdr:row>15</xdr:row>
      <xdr:rowOff>9525</xdr:rowOff>
    </xdr:to>
    <xdr:sp macro="" textlink="">
      <xdr:nvSpPr>
        <xdr:cNvPr id="202028" name="Line 106">
          <a:extLst>
            <a:ext uri="{FF2B5EF4-FFF2-40B4-BE49-F238E27FC236}">
              <a16:creationId xmlns:a16="http://schemas.microsoft.com/office/drawing/2014/main" id="{D9AB2515-14A0-49A3-939D-DD0AED7BEF94}"/>
            </a:ext>
          </a:extLst>
        </xdr:cNvPr>
        <xdr:cNvSpPr>
          <a:spLocks noChangeShapeType="1"/>
        </xdr:cNvSpPr>
      </xdr:nvSpPr>
      <xdr:spPr bwMode="auto">
        <a:xfrm>
          <a:off x="4095750" y="1057275"/>
          <a:ext cx="0" cy="866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15</xdr:row>
      <xdr:rowOff>0</xdr:rowOff>
    </xdr:from>
    <xdr:to>
      <xdr:col>35</xdr:col>
      <xdr:colOff>104775</xdr:colOff>
      <xdr:row>15</xdr:row>
      <xdr:rowOff>0</xdr:rowOff>
    </xdr:to>
    <xdr:sp macro="" textlink="">
      <xdr:nvSpPr>
        <xdr:cNvPr id="202029" name="Line 107">
          <a:extLst>
            <a:ext uri="{FF2B5EF4-FFF2-40B4-BE49-F238E27FC236}">
              <a16:creationId xmlns:a16="http://schemas.microsoft.com/office/drawing/2014/main" id="{BC5E8E78-C88D-4C16-B669-7D2913D8332D}"/>
            </a:ext>
          </a:extLst>
        </xdr:cNvPr>
        <xdr:cNvSpPr>
          <a:spLocks noChangeShapeType="1"/>
        </xdr:cNvSpPr>
      </xdr:nvSpPr>
      <xdr:spPr bwMode="auto">
        <a:xfrm>
          <a:off x="3781425" y="1914525"/>
          <a:ext cx="323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7</xdr:row>
      <xdr:rowOff>9525</xdr:rowOff>
    </xdr:from>
    <xdr:to>
      <xdr:col>24</xdr:col>
      <xdr:colOff>95250</xdr:colOff>
      <xdr:row>15</xdr:row>
      <xdr:rowOff>9525</xdr:rowOff>
    </xdr:to>
    <xdr:sp macro="" textlink="">
      <xdr:nvSpPr>
        <xdr:cNvPr id="202030" name="Line 109">
          <a:extLst>
            <a:ext uri="{FF2B5EF4-FFF2-40B4-BE49-F238E27FC236}">
              <a16:creationId xmlns:a16="http://schemas.microsoft.com/office/drawing/2014/main" id="{CB25653B-81CD-4309-B11B-F8EBBBD6210D}"/>
            </a:ext>
          </a:extLst>
        </xdr:cNvPr>
        <xdr:cNvSpPr>
          <a:spLocks noChangeShapeType="1"/>
        </xdr:cNvSpPr>
      </xdr:nvSpPr>
      <xdr:spPr bwMode="auto">
        <a:xfrm>
          <a:off x="2838450" y="933450"/>
          <a:ext cx="0" cy="9906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15</xdr:row>
      <xdr:rowOff>0</xdr:rowOff>
    </xdr:from>
    <xdr:to>
      <xdr:col>25</xdr:col>
      <xdr:colOff>95250</xdr:colOff>
      <xdr:row>15</xdr:row>
      <xdr:rowOff>0</xdr:rowOff>
    </xdr:to>
    <xdr:sp macro="" textlink="">
      <xdr:nvSpPr>
        <xdr:cNvPr id="202031" name="Line 110">
          <a:extLst>
            <a:ext uri="{FF2B5EF4-FFF2-40B4-BE49-F238E27FC236}">
              <a16:creationId xmlns:a16="http://schemas.microsoft.com/office/drawing/2014/main" id="{F77EB2E2-5ADE-42FE-811D-71A467E7CEF9}"/>
            </a:ext>
          </a:extLst>
        </xdr:cNvPr>
        <xdr:cNvSpPr>
          <a:spLocks noChangeShapeType="1"/>
        </xdr:cNvSpPr>
      </xdr:nvSpPr>
      <xdr:spPr bwMode="auto">
        <a:xfrm>
          <a:off x="2724150" y="19145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8</xdr:row>
      <xdr:rowOff>95250</xdr:rowOff>
    </xdr:from>
    <xdr:to>
      <xdr:col>27</xdr:col>
      <xdr:colOff>95250</xdr:colOff>
      <xdr:row>9</xdr:row>
      <xdr:rowOff>104775</xdr:rowOff>
    </xdr:to>
    <xdr:sp macro="" textlink="">
      <xdr:nvSpPr>
        <xdr:cNvPr id="202032" name="Line 111">
          <a:extLst>
            <a:ext uri="{FF2B5EF4-FFF2-40B4-BE49-F238E27FC236}">
              <a16:creationId xmlns:a16="http://schemas.microsoft.com/office/drawing/2014/main" id="{2076AEC5-676A-4214-8AB3-F662057D6403}"/>
            </a:ext>
          </a:extLst>
        </xdr:cNvPr>
        <xdr:cNvSpPr>
          <a:spLocks noChangeShapeType="1"/>
        </xdr:cNvSpPr>
      </xdr:nvSpPr>
      <xdr:spPr bwMode="auto">
        <a:xfrm flipH="1" flipV="1">
          <a:off x="2571750" y="1143000"/>
          <a:ext cx="60960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xdr:colOff>
      <xdr:row>7</xdr:row>
      <xdr:rowOff>112395</xdr:rowOff>
    </xdr:from>
    <xdr:to>
      <xdr:col>22</xdr:col>
      <xdr:colOff>64858</xdr:colOff>
      <xdr:row>9</xdr:row>
      <xdr:rowOff>102870</xdr:rowOff>
    </xdr:to>
    <xdr:sp macro="" textlink="">
      <xdr:nvSpPr>
        <xdr:cNvPr id="60" name="Oval 112">
          <a:extLst>
            <a:ext uri="{FF2B5EF4-FFF2-40B4-BE49-F238E27FC236}">
              <a16:creationId xmlns:a16="http://schemas.microsoft.com/office/drawing/2014/main" id="{BF9B9E05-2366-4B5C-AC73-F76C2CFF05DF}"/>
            </a:ext>
          </a:extLst>
        </xdr:cNvPr>
        <xdr:cNvSpPr>
          <a:spLocks noChangeArrowheads="1"/>
        </xdr:cNvSpPr>
      </xdr:nvSpPr>
      <xdr:spPr bwMode="auto">
        <a:xfrm>
          <a:off x="2343150" y="109347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clientData/>
  </xdr:twoCellAnchor>
  <xdr:twoCellAnchor>
    <xdr:from>
      <xdr:col>23</xdr:col>
      <xdr:colOff>9525</xdr:colOff>
      <xdr:row>4</xdr:row>
      <xdr:rowOff>9525</xdr:rowOff>
    </xdr:from>
    <xdr:to>
      <xdr:col>32</xdr:col>
      <xdr:colOff>0</xdr:colOff>
      <xdr:row>9</xdr:row>
      <xdr:rowOff>47625</xdr:rowOff>
    </xdr:to>
    <xdr:grpSp>
      <xdr:nvGrpSpPr>
        <xdr:cNvPr id="202034" name="Group 113">
          <a:extLst>
            <a:ext uri="{FF2B5EF4-FFF2-40B4-BE49-F238E27FC236}">
              <a16:creationId xmlns:a16="http://schemas.microsoft.com/office/drawing/2014/main" id="{42AF6280-F4FC-4261-BE7F-FA3C96D7E97A}"/>
            </a:ext>
          </a:extLst>
        </xdr:cNvPr>
        <xdr:cNvGrpSpPr>
          <a:grpSpLocks/>
        </xdr:cNvGrpSpPr>
      </xdr:nvGrpSpPr>
      <xdr:grpSpPr bwMode="auto">
        <a:xfrm>
          <a:off x="2676525" y="655568"/>
          <a:ext cx="1034084" cy="659296"/>
          <a:chOff x="510" y="177"/>
          <a:chExt cx="134" cy="90"/>
        </a:xfrm>
      </xdr:grpSpPr>
      <xdr:sp macro="" textlink="">
        <xdr:nvSpPr>
          <xdr:cNvPr id="202062" name="Line 114">
            <a:extLst>
              <a:ext uri="{FF2B5EF4-FFF2-40B4-BE49-F238E27FC236}">
                <a16:creationId xmlns:a16="http://schemas.microsoft.com/office/drawing/2014/main" id="{C639CFD1-3339-4873-9421-EC620E5A1F65}"/>
              </a:ext>
            </a:extLst>
          </xdr:cNvPr>
          <xdr:cNvSpPr>
            <a:spLocks noChangeShapeType="1"/>
          </xdr:cNvSpPr>
        </xdr:nvSpPr>
        <xdr:spPr bwMode="auto">
          <a:xfrm flipH="1" flipV="1">
            <a:off x="533" y="208"/>
            <a:ext cx="101" cy="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 name="Oval 115">
            <a:extLst>
              <a:ext uri="{FF2B5EF4-FFF2-40B4-BE49-F238E27FC236}">
                <a16:creationId xmlns:a16="http://schemas.microsoft.com/office/drawing/2014/main" id="{0B2B9927-AAD0-4449-A002-C6E89493BACC}"/>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202064" name="Line 116">
            <a:extLst>
              <a:ext uri="{FF2B5EF4-FFF2-40B4-BE49-F238E27FC236}">
                <a16:creationId xmlns:a16="http://schemas.microsoft.com/office/drawing/2014/main" id="{B50946EA-6477-46E3-ADE8-66412113EDA0}"/>
              </a:ext>
            </a:extLst>
          </xdr:cNvPr>
          <xdr:cNvSpPr>
            <a:spLocks noChangeShapeType="1"/>
          </xdr:cNvSpPr>
        </xdr:nvSpPr>
        <xdr:spPr bwMode="auto">
          <a:xfrm flipV="1">
            <a:off x="625" y="261"/>
            <a:ext cx="19"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2065" name="Line 117">
            <a:extLst>
              <a:ext uri="{FF2B5EF4-FFF2-40B4-BE49-F238E27FC236}">
                <a16:creationId xmlns:a16="http://schemas.microsoft.com/office/drawing/2014/main" id="{8814E6EC-A7EC-4875-8660-9472CD9C27D1}"/>
              </a:ext>
            </a:extLst>
          </xdr:cNvPr>
          <xdr:cNvSpPr>
            <a:spLocks noChangeShapeType="1"/>
          </xdr:cNvSpPr>
        </xdr:nvSpPr>
        <xdr:spPr bwMode="auto">
          <a:xfrm>
            <a:off x="625" y="262"/>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2066" name="Line 118">
            <a:extLst>
              <a:ext uri="{FF2B5EF4-FFF2-40B4-BE49-F238E27FC236}">
                <a16:creationId xmlns:a16="http://schemas.microsoft.com/office/drawing/2014/main" id="{DF9E3FA0-E527-4108-9775-4D045A577A3B}"/>
              </a:ext>
            </a:extLst>
          </xdr:cNvPr>
          <xdr:cNvSpPr>
            <a:spLocks noChangeShapeType="1"/>
          </xdr:cNvSpPr>
        </xdr:nvSpPr>
        <xdr:spPr bwMode="auto">
          <a:xfrm>
            <a:off x="643" y="261"/>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32</xdr:col>
      <xdr:colOff>38100</xdr:colOff>
      <xdr:row>25</xdr:row>
      <xdr:rowOff>9525</xdr:rowOff>
    </xdr:from>
    <xdr:to>
      <xdr:col>32</xdr:col>
      <xdr:colOff>38100</xdr:colOff>
      <xdr:row>33</xdr:row>
      <xdr:rowOff>123825</xdr:rowOff>
    </xdr:to>
    <xdr:sp macro="" textlink="">
      <xdr:nvSpPr>
        <xdr:cNvPr id="202035" name="Line 7">
          <a:extLst>
            <a:ext uri="{FF2B5EF4-FFF2-40B4-BE49-F238E27FC236}">
              <a16:creationId xmlns:a16="http://schemas.microsoft.com/office/drawing/2014/main" id="{29C59FA7-9BF1-40DC-B559-103A7FFE2EAF}"/>
            </a:ext>
          </a:extLst>
        </xdr:cNvPr>
        <xdr:cNvSpPr>
          <a:spLocks noChangeShapeType="1"/>
        </xdr:cNvSpPr>
      </xdr:nvSpPr>
      <xdr:spPr bwMode="auto">
        <a:xfrm flipH="1">
          <a:off x="3695700" y="3162300"/>
          <a:ext cx="0" cy="110490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114300</xdr:colOff>
      <xdr:row>25</xdr:row>
      <xdr:rowOff>9525</xdr:rowOff>
    </xdr:from>
    <xdr:to>
      <xdr:col>33</xdr:col>
      <xdr:colOff>9525</xdr:colOff>
      <xdr:row>33</xdr:row>
      <xdr:rowOff>123825</xdr:rowOff>
    </xdr:to>
    <xdr:sp macro="" textlink="">
      <xdr:nvSpPr>
        <xdr:cNvPr id="202036" name="Line 8">
          <a:extLst>
            <a:ext uri="{FF2B5EF4-FFF2-40B4-BE49-F238E27FC236}">
              <a16:creationId xmlns:a16="http://schemas.microsoft.com/office/drawing/2014/main" id="{9F923527-DDA8-4070-9FAE-C5825600B97C}"/>
            </a:ext>
          </a:extLst>
        </xdr:cNvPr>
        <xdr:cNvSpPr>
          <a:spLocks noChangeShapeType="1"/>
        </xdr:cNvSpPr>
      </xdr:nvSpPr>
      <xdr:spPr bwMode="auto">
        <a:xfrm>
          <a:off x="3771900" y="3162300"/>
          <a:ext cx="9525" cy="110490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xdr:colOff>
      <xdr:row>9</xdr:row>
      <xdr:rowOff>0</xdr:rowOff>
    </xdr:from>
    <xdr:to>
      <xdr:col>32</xdr:col>
      <xdr:colOff>28575</xdr:colOff>
      <xdr:row>25</xdr:row>
      <xdr:rowOff>0</xdr:rowOff>
    </xdr:to>
    <xdr:sp macro="" textlink="">
      <xdr:nvSpPr>
        <xdr:cNvPr id="202037" name="Line 30">
          <a:extLst>
            <a:ext uri="{FF2B5EF4-FFF2-40B4-BE49-F238E27FC236}">
              <a16:creationId xmlns:a16="http://schemas.microsoft.com/office/drawing/2014/main" id="{2E8073CF-789C-4B2E-99B2-BC8CEC3CF8EA}"/>
            </a:ext>
          </a:extLst>
        </xdr:cNvPr>
        <xdr:cNvSpPr>
          <a:spLocks noChangeShapeType="1"/>
        </xdr:cNvSpPr>
      </xdr:nvSpPr>
      <xdr:spPr bwMode="auto">
        <a:xfrm>
          <a:off x="3676650" y="1171575"/>
          <a:ext cx="9525"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9</xdr:row>
      <xdr:rowOff>0</xdr:rowOff>
    </xdr:from>
    <xdr:to>
      <xdr:col>33</xdr:col>
      <xdr:colOff>0</xdr:colOff>
      <xdr:row>24</xdr:row>
      <xdr:rowOff>123825</xdr:rowOff>
    </xdr:to>
    <xdr:sp macro="" textlink="">
      <xdr:nvSpPr>
        <xdr:cNvPr id="202038" name="Line 31">
          <a:extLst>
            <a:ext uri="{FF2B5EF4-FFF2-40B4-BE49-F238E27FC236}">
              <a16:creationId xmlns:a16="http://schemas.microsoft.com/office/drawing/2014/main" id="{85440007-9687-4F79-8204-69549D737376}"/>
            </a:ext>
          </a:extLst>
        </xdr:cNvPr>
        <xdr:cNvSpPr>
          <a:spLocks noChangeShapeType="1"/>
        </xdr:cNvSpPr>
      </xdr:nvSpPr>
      <xdr:spPr bwMode="auto">
        <a:xfrm>
          <a:off x="3762375" y="1171575"/>
          <a:ext cx="9525"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104775</xdr:colOff>
      <xdr:row>9</xdr:row>
      <xdr:rowOff>0</xdr:rowOff>
    </xdr:from>
    <xdr:to>
      <xdr:col>33</xdr:col>
      <xdr:colOff>19050</xdr:colOff>
      <xdr:row>9</xdr:row>
      <xdr:rowOff>47625</xdr:rowOff>
    </xdr:to>
    <xdr:grpSp>
      <xdr:nvGrpSpPr>
        <xdr:cNvPr id="202039" name="Group 113">
          <a:extLst>
            <a:ext uri="{FF2B5EF4-FFF2-40B4-BE49-F238E27FC236}">
              <a16:creationId xmlns:a16="http://schemas.microsoft.com/office/drawing/2014/main" id="{9DE6ACDE-17B8-4A11-B170-672B3E93C85D}"/>
            </a:ext>
          </a:extLst>
        </xdr:cNvPr>
        <xdr:cNvGrpSpPr>
          <a:grpSpLocks/>
        </xdr:cNvGrpSpPr>
      </xdr:nvGrpSpPr>
      <xdr:grpSpPr bwMode="auto">
        <a:xfrm>
          <a:off x="3699427" y="1267239"/>
          <a:ext cx="146188" cy="47625"/>
          <a:chOff x="625" y="261"/>
          <a:chExt cx="19" cy="6"/>
        </a:xfrm>
      </xdr:grpSpPr>
      <xdr:sp macro="" textlink="">
        <xdr:nvSpPr>
          <xdr:cNvPr id="202059" name="Line 116">
            <a:extLst>
              <a:ext uri="{FF2B5EF4-FFF2-40B4-BE49-F238E27FC236}">
                <a16:creationId xmlns:a16="http://schemas.microsoft.com/office/drawing/2014/main" id="{F2B0B769-C6B6-4367-B345-127BBACF0922}"/>
              </a:ext>
            </a:extLst>
          </xdr:cNvPr>
          <xdr:cNvSpPr>
            <a:spLocks noChangeShapeType="1"/>
          </xdr:cNvSpPr>
        </xdr:nvSpPr>
        <xdr:spPr bwMode="auto">
          <a:xfrm flipV="1">
            <a:off x="625" y="261"/>
            <a:ext cx="19"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2060" name="Line 117">
            <a:extLst>
              <a:ext uri="{FF2B5EF4-FFF2-40B4-BE49-F238E27FC236}">
                <a16:creationId xmlns:a16="http://schemas.microsoft.com/office/drawing/2014/main" id="{A1C0BA05-96BF-4FBC-96AD-2B1DE61E390E}"/>
              </a:ext>
            </a:extLst>
          </xdr:cNvPr>
          <xdr:cNvSpPr>
            <a:spLocks noChangeShapeType="1"/>
          </xdr:cNvSpPr>
        </xdr:nvSpPr>
        <xdr:spPr bwMode="auto">
          <a:xfrm>
            <a:off x="625" y="262"/>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2061" name="Line 118">
            <a:extLst>
              <a:ext uri="{FF2B5EF4-FFF2-40B4-BE49-F238E27FC236}">
                <a16:creationId xmlns:a16="http://schemas.microsoft.com/office/drawing/2014/main" id="{47E3572C-C194-4C81-8EC5-DEAA39B2CCA6}"/>
              </a:ext>
            </a:extLst>
          </xdr:cNvPr>
          <xdr:cNvSpPr>
            <a:spLocks noChangeShapeType="1"/>
          </xdr:cNvSpPr>
        </xdr:nvSpPr>
        <xdr:spPr bwMode="auto">
          <a:xfrm>
            <a:off x="643" y="261"/>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110291</xdr:colOff>
      <xdr:row>15</xdr:row>
      <xdr:rowOff>2835</xdr:rowOff>
    </xdr:from>
    <xdr:to>
      <xdr:col>30</xdr:col>
      <xdr:colOff>2</xdr:colOff>
      <xdr:row>48</xdr:row>
      <xdr:rowOff>2839</xdr:rowOff>
    </xdr:to>
    <xdr:cxnSp macro="">
      <xdr:nvCxnSpPr>
        <xdr:cNvPr id="75" name="Straight Connector 74">
          <a:extLst>
            <a:ext uri="{FF2B5EF4-FFF2-40B4-BE49-F238E27FC236}">
              <a16:creationId xmlns:a16="http://schemas.microsoft.com/office/drawing/2014/main" id="{8EE7FCFC-D0A1-44BC-841D-FC6658DBABA8}"/>
            </a:ext>
          </a:extLst>
        </xdr:cNvPr>
        <xdr:cNvCxnSpPr/>
      </xdr:nvCxnSpPr>
      <xdr:spPr>
        <a:xfrm rot="5400000">
          <a:off x="1383882" y="4009269"/>
          <a:ext cx="4086229" cy="40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113632</xdr:colOff>
      <xdr:row>48</xdr:row>
      <xdr:rowOff>7854</xdr:rowOff>
    </xdr:from>
    <xdr:to>
      <xdr:col>34</xdr:col>
      <xdr:colOff>10027</xdr:colOff>
      <xdr:row>48</xdr:row>
      <xdr:rowOff>7854</xdr:rowOff>
    </xdr:to>
    <xdr:cxnSp macro="">
      <xdr:nvCxnSpPr>
        <xdr:cNvPr id="76" name="Straight Connector 75">
          <a:extLst>
            <a:ext uri="{FF2B5EF4-FFF2-40B4-BE49-F238E27FC236}">
              <a16:creationId xmlns:a16="http://schemas.microsoft.com/office/drawing/2014/main" id="{3462465B-CDA2-4C14-ACB5-831529DA7DCA}"/>
            </a:ext>
          </a:extLst>
        </xdr:cNvPr>
        <xdr:cNvCxnSpPr/>
      </xdr:nvCxnSpPr>
      <xdr:spPr>
        <a:xfrm rot="16200000" flipH="1">
          <a:off x="3662280" y="5825456"/>
          <a:ext cx="0" cy="4678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10027</xdr:colOff>
      <xdr:row>15</xdr:row>
      <xdr:rowOff>5013</xdr:rowOff>
    </xdr:from>
    <xdr:to>
      <xdr:col>34</xdr:col>
      <xdr:colOff>30079</xdr:colOff>
      <xdr:row>48</xdr:row>
      <xdr:rowOff>5014</xdr:rowOff>
    </xdr:to>
    <xdr:cxnSp macro="">
      <xdr:nvCxnSpPr>
        <xdr:cNvPr id="77" name="Straight Connector 76">
          <a:extLst>
            <a:ext uri="{FF2B5EF4-FFF2-40B4-BE49-F238E27FC236}">
              <a16:creationId xmlns:a16="http://schemas.microsoft.com/office/drawing/2014/main" id="{B2454DEE-28FD-45F9-B22A-AC339F0A1760}"/>
            </a:ext>
          </a:extLst>
        </xdr:cNvPr>
        <xdr:cNvCxnSpPr/>
      </xdr:nvCxnSpPr>
      <xdr:spPr>
        <a:xfrm rot="5400000">
          <a:off x="1858127" y="4014788"/>
          <a:ext cx="4086226" cy="10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38</xdr:row>
      <xdr:rowOff>123825</xdr:rowOff>
    </xdr:from>
    <xdr:to>
      <xdr:col>25</xdr:col>
      <xdr:colOff>104775</xdr:colOff>
      <xdr:row>38</xdr:row>
      <xdr:rowOff>123825</xdr:rowOff>
    </xdr:to>
    <xdr:sp macro="" textlink="">
      <xdr:nvSpPr>
        <xdr:cNvPr id="202043" name="Line 50">
          <a:extLst>
            <a:ext uri="{FF2B5EF4-FFF2-40B4-BE49-F238E27FC236}">
              <a16:creationId xmlns:a16="http://schemas.microsoft.com/office/drawing/2014/main" id="{FA8CAF9C-EA5E-415F-BDE9-1B06BF238973}"/>
            </a:ext>
          </a:extLst>
        </xdr:cNvPr>
        <xdr:cNvSpPr>
          <a:spLocks noChangeShapeType="1"/>
        </xdr:cNvSpPr>
      </xdr:nvSpPr>
      <xdr:spPr bwMode="auto">
        <a:xfrm>
          <a:off x="2733675" y="48863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33</xdr:row>
      <xdr:rowOff>123825</xdr:rowOff>
    </xdr:from>
    <xdr:to>
      <xdr:col>24</xdr:col>
      <xdr:colOff>114300</xdr:colOff>
      <xdr:row>38</xdr:row>
      <xdr:rowOff>123825</xdr:rowOff>
    </xdr:to>
    <xdr:sp macro="" textlink="">
      <xdr:nvSpPr>
        <xdr:cNvPr id="202044" name="Line 52">
          <a:extLst>
            <a:ext uri="{FF2B5EF4-FFF2-40B4-BE49-F238E27FC236}">
              <a16:creationId xmlns:a16="http://schemas.microsoft.com/office/drawing/2014/main" id="{77148C66-264C-4E99-9145-7EE4C7F6802E}"/>
            </a:ext>
          </a:extLst>
        </xdr:cNvPr>
        <xdr:cNvSpPr>
          <a:spLocks noChangeShapeType="1"/>
        </xdr:cNvSpPr>
      </xdr:nvSpPr>
      <xdr:spPr bwMode="auto">
        <a:xfrm>
          <a:off x="2857500" y="4267200"/>
          <a:ext cx="0" cy="619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34</xdr:row>
      <xdr:rowOff>9525</xdr:rowOff>
    </xdr:from>
    <xdr:to>
      <xdr:col>26</xdr:col>
      <xdr:colOff>0</xdr:colOff>
      <xdr:row>34</xdr:row>
      <xdr:rowOff>9525</xdr:rowOff>
    </xdr:to>
    <xdr:sp macro="" textlink="">
      <xdr:nvSpPr>
        <xdr:cNvPr id="202045" name="Line 66">
          <a:extLst>
            <a:ext uri="{FF2B5EF4-FFF2-40B4-BE49-F238E27FC236}">
              <a16:creationId xmlns:a16="http://schemas.microsoft.com/office/drawing/2014/main" id="{9A688CBA-F872-45FB-8A8A-9EAC8F6D7942}"/>
            </a:ext>
          </a:extLst>
        </xdr:cNvPr>
        <xdr:cNvSpPr>
          <a:spLocks noChangeShapeType="1"/>
        </xdr:cNvSpPr>
      </xdr:nvSpPr>
      <xdr:spPr bwMode="auto">
        <a:xfrm>
          <a:off x="2724150" y="42767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114300</xdr:rowOff>
    </xdr:from>
    <xdr:to>
      <xdr:col>24</xdr:col>
      <xdr:colOff>114300</xdr:colOff>
      <xdr:row>34</xdr:row>
      <xdr:rowOff>0</xdr:rowOff>
    </xdr:to>
    <xdr:sp macro="" textlink="">
      <xdr:nvSpPr>
        <xdr:cNvPr id="202046" name="Line 53">
          <a:extLst>
            <a:ext uri="{FF2B5EF4-FFF2-40B4-BE49-F238E27FC236}">
              <a16:creationId xmlns:a16="http://schemas.microsoft.com/office/drawing/2014/main" id="{0165BC73-D608-4882-8883-AC873938CEE9}"/>
            </a:ext>
          </a:extLst>
        </xdr:cNvPr>
        <xdr:cNvSpPr>
          <a:spLocks noChangeShapeType="1"/>
        </xdr:cNvSpPr>
      </xdr:nvSpPr>
      <xdr:spPr bwMode="auto">
        <a:xfrm flipH="1">
          <a:off x="2857500" y="3143250"/>
          <a:ext cx="0" cy="11239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76200</xdr:colOff>
      <xdr:row>11</xdr:row>
      <xdr:rowOff>47625</xdr:rowOff>
    </xdr:from>
    <xdr:to>
      <xdr:col>43</xdr:col>
      <xdr:colOff>114300</xdr:colOff>
      <xdr:row>11</xdr:row>
      <xdr:rowOff>47625</xdr:rowOff>
    </xdr:to>
    <xdr:sp macro="" textlink="">
      <xdr:nvSpPr>
        <xdr:cNvPr id="202047" name="Line 29">
          <a:extLst>
            <a:ext uri="{FF2B5EF4-FFF2-40B4-BE49-F238E27FC236}">
              <a16:creationId xmlns:a16="http://schemas.microsoft.com/office/drawing/2014/main" id="{AEE61ADD-F769-4D3A-9A59-D10C0A9B83D9}"/>
            </a:ext>
          </a:extLst>
        </xdr:cNvPr>
        <xdr:cNvSpPr>
          <a:spLocks noChangeShapeType="1"/>
        </xdr:cNvSpPr>
      </xdr:nvSpPr>
      <xdr:spPr bwMode="auto">
        <a:xfrm>
          <a:off x="3619500" y="1466850"/>
          <a:ext cx="14097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104775</xdr:colOff>
      <xdr:row>44</xdr:row>
      <xdr:rowOff>47625</xdr:rowOff>
    </xdr:from>
    <xdr:to>
      <xdr:col>40</xdr:col>
      <xdr:colOff>76200</xdr:colOff>
      <xdr:row>45</xdr:row>
      <xdr:rowOff>104775</xdr:rowOff>
    </xdr:to>
    <xdr:sp macro="" textlink="">
      <xdr:nvSpPr>
        <xdr:cNvPr id="202048" name="Line 47">
          <a:extLst>
            <a:ext uri="{FF2B5EF4-FFF2-40B4-BE49-F238E27FC236}">
              <a16:creationId xmlns:a16="http://schemas.microsoft.com/office/drawing/2014/main" id="{7DF9978D-4587-4C39-B042-0D3EF39DB7C8}"/>
            </a:ext>
          </a:extLst>
        </xdr:cNvPr>
        <xdr:cNvSpPr>
          <a:spLocks noChangeShapeType="1"/>
        </xdr:cNvSpPr>
      </xdr:nvSpPr>
      <xdr:spPr bwMode="auto">
        <a:xfrm flipV="1">
          <a:off x="3648075" y="5553075"/>
          <a:ext cx="1000125"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14</xdr:row>
      <xdr:rowOff>28575</xdr:rowOff>
    </xdr:from>
    <xdr:to>
      <xdr:col>34</xdr:col>
      <xdr:colOff>57150</xdr:colOff>
      <xdr:row>14</xdr:row>
      <xdr:rowOff>76200</xdr:rowOff>
    </xdr:to>
    <xdr:sp macro="" textlink="">
      <xdr:nvSpPr>
        <xdr:cNvPr id="202049" name="Line 15">
          <a:extLst>
            <a:ext uri="{FF2B5EF4-FFF2-40B4-BE49-F238E27FC236}">
              <a16:creationId xmlns:a16="http://schemas.microsoft.com/office/drawing/2014/main" id="{8375C5AF-B3F2-4EE7-811E-54E23675CAF5}"/>
            </a:ext>
          </a:extLst>
        </xdr:cNvPr>
        <xdr:cNvSpPr>
          <a:spLocks noChangeShapeType="1"/>
        </xdr:cNvSpPr>
      </xdr:nvSpPr>
      <xdr:spPr bwMode="auto">
        <a:xfrm>
          <a:off x="3629025" y="1819275"/>
          <a:ext cx="31432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8</xdr:row>
      <xdr:rowOff>28575</xdr:rowOff>
    </xdr:from>
    <xdr:to>
      <xdr:col>32</xdr:col>
      <xdr:colOff>57150</xdr:colOff>
      <xdr:row>8</xdr:row>
      <xdr:rowOff>123825</xdr:rowOff>
    </xdr:to>
    <xdr:sp macro="" textlink="">
      <xdr:nvSpPr>
        <xdr:cNvPr id="202050" name="Line 15">
          <a:extLst>
            <a:ext uri="{FF2B5EF4-FFF2-40B4-BE49-F238E27FC236}">
              <a16:creationId xmlns:a16="http://schemas.microsoft.com/office/drawing/2014/main" id="{D277F370-D66E-42E6-B92F-A0CE38271402}"/>
            </a:ext>
          </a:extLst>
        </xdr:cNvPr>
        <xdr:cNvSpPr>
          <a:spLocks noChangeShapeType="1"/>
        </xdr:cNvSpPr>
      </xdr:nvSpPr>
      <xdr:spPr bwMode="auto">
        <a:xfrm>
          <a:off x="3438525" y="1076325"/>
          <a:ext cx="276225"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85725</xdr:colOff>
      <xdr:row>9</xdr:row>
      <xdr:rowOff>38100</xdr:rowOff>
    </xdr:from>
    <xdr:to>
      <xdr:col>45</xdr:col>
      <xdr:colOff>66675</xdr:colOff>
      <xdr:row>11</xdr:row>
      <xdr:rowOff>28575</xdr:rowOff>
    </xdr:to>
    <xdr:sp macro="" textlink="">
      <xdr:nvSpPr>
        <xdr:cNvPr id="202051" name="Line 73">
          <a:extLst>
            <a:ext uri="{FF2B5EF4-FFF2-40B4-BE49-F238E27FC236}">
              <a16:creationId xmlns:a16="http://schemas.microsoft.com/office/drawing/2014/main" id="{DB6851CD-3440-4100-865A-AA4C6B736087}"/>
            </a:ext>
          </a:extLst>
        </xdr:cNvPr>
        <xdr:cNvSpPr>
          <a:spLocks noChangeShapeType="1"/>
        </xdr:cNvSpPr>
      </xdr:nvSpPr>
      <xdr:spPr bwMode="auto">
        <a:xfrm flipH="1">
          <a:off x="4657725" y="1209675"/>
          <a:ext cx="55245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87630</xdr:colOff>
      <xdr:row>8</xdr:row>
      <xdr:rowOff>26670</xdr:rowOff>
    </xdr:from>
    <xdr:to>
      <xdr:col>47</xdr:col>
      <xdr:colOff>80179</xdr:colOff>
      <xdr:row>10</xdr:row>
      <xdr:rowOff>2166</xdr:rowOff>
    </xdr:to>
    <xdr:sp macro="" textlink="">
      <xdr:nvSpPr>
        <xdr:cNvPr id="87" name="Oval 72">
          <a:extLst>
            <a:ext uri="{FF2B5EF4-FFF2-40B4-BE49-F238E27FC236}">
              <a16:creationId xmlns:a16="http://schemas.microsoft.com/office/drawing/2014/main" id="{7A5F70B8-C5E1-4C41-9577-4A8B855C4FF1}"/>
            </a:ext>
          </a:extLst>
        </xdr:cNvPr>
        <xdr:cNvSpPr>
          <a:spLocks noChangeArrowheads="1"/>
        </xdr:cNvSpPr>
      </xdr:nvSpPr>
      <xdr:spPr bwMode="auto">
        <a:xfrm>
          <a:off x="5231130" y="112395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a:t>
          </a:r>
        </a:p>
      </xdr:txBody>
    </xdr:sp>
    <xdr:clientData/>
  </xdr:twoCellAnchor>
  <xdr:twoCellAnchor>
    <xdr:from>
      <xdr:col>40</xdr:col>
      <xdr:colOff>85725</xdr:colOff>
      <xdr:row>43</xdr:row>
      <xdr:rowOff>55245</xdr:rowOff>
    </xdr:from>
    <xdr:to>
      <xdr:col>42</xdr:col>
      <xdr:colOff>85726</xdr:colOff>
      <xdr:row>45</xdr:row>
      <xdr:rowOff>49548</xdr:rowOff>
    </xdr:to>
    <xdr:sp macro="" textlink="">
      <xdr:nvSpPr>
        <xdr:cNvPr id="88" name="Oval 48">
          <a:extLst>
            <a:ext uri="{FF2B5EF4-FFF2-40B4-BE49-F238E27FC236}">
              <a16:creationId xmlns:a16="http://schemas.microsoft.com/office/drawing/2014/main" id="{56BED867-3432-458C-840A-4B6022A7E608}"/>
            </a:ext>
          </a:extLst>
        </xdr:cNvPr>
        <xdr:cNvSpPr>
          <a:spLocks noChangeArrowheads="1"/>
        </xdr:cNvSpPr>
      </xdr:nvSpPr>
      <xdr:spPr bwMode="auto">
        <a:xfrm>
          <a:off x="4657725" y="5503545"/>
          <a:ext cx="228601" cy="232021"/>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K</a:t>
          </a:r>
        </a:p>
      </xdr:txBody>
    </xdr:sp>
    <xdr:clientData/>
  </xdr:twoCellAnchor>
  <xdr:twoCellAnchor>
    <xdr:from>
      <xdr:col>32</xdr:col>
      <xdr:colOff>47625</xdr:colOff>
      <xdr:row>47</xdr:row>
      <xdr:rowOff>114300</xdr:rowOff>
    </xdr:from>
    <xdr:to>
      <xdr:col>32</xdr:col>
      <xdr:colOff>47625</xdr:colOff>
      <xdr:row>49</xdr:row>
      <xdr:rowOff>19050</xdr:rowOff>
    </xdr:to>
    <xdr:sp macro="" textlink="">
      <xdr:nvSpPr>
        <xdr:cNvPr id="202054" name="Line 35">
          <a:extLst>
            <a:ext uri="{FF2B5EF4-FFF2-40B4-BE49-F238E27FC236}">
              <a16:creationId xmlns:a16="http://schemas.microsoft.com/office/drawing/2014/main" id="{B24637E2-A21E-46EF-94F4-87F4042F812D}"/>
            </a:ext>
          </a:extLst>
        </xdr:cNvPr>
        <xdr:cNvSpPr>
          <a:spLocks noChangeShapeType="1"/>
        </xdr:cNvSpPr>
      </xdr:nvSpPr>
      <xdr:spPr bwMode="auto">
        <a:xfrm flipH="1">
          <a:off x="3705225" y="5991225"/>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48</xdr:row>
      <xdr:rowOff>9525</xdr:rowOff>
    </xdr:from>
    <xdr:to>
      <xdr:col>32</xdr:col>
      <xdr:colOff>104775</xdr:colOff>
      <xdr:row>49</xdr:row>
      <xdr:rowOff>38100</xdr:rowOff>
    </xdr:to>
    <xdr:sp macro="" textlink="">
      <xdr:nvSpPr>
        <xdr:cNvPr id="202055" name="Line 35">
          <a:extLst>
            <a:ext uri="{FF2B5EF4-FFF2-40B4-BE49-F238E27FC236}">
              <a16:creationId xmlns:a16="http://schemas.microsoft.com/office/drawing/2014/main" id="{C893F9C6-4C77-4B60-AF08-148F591BF7F0}"/>
            </a:ext>
          </a:extLst>
        </xdr:cNvPr>
        <xdr:cNvSpPr>
          <a:spLocks noChangeShapeType="1"/>
        </xdr:cNvSpPr>
      </xdr:nvSpPr>
      <xdr:spPr bwMode="auto">
        <a:xfrm flipH="1">
          <a:off x="3762375" y="6010275"/>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49</xdr:row>
      <xdr:rowOff>0</xdr:rowOff>
    </xdr:from>
    <xdr:to>
      <xdr:col>32</xdr:col>
      <xdr:colOff>104775</xdr:colOff>
      <xdr:row>49</xdr:row>
      <xdr:rowOff>0</xdr:rowOff>
    </xdr:to>
    <xdr:sp macro="" textlink="">
      <xdr:nvSpPr>
        <xdr:cNvPr id="202056" name="Line 32">
          <a:extLst>
            <a:ext uri="{FF2B5EF4-FFF2-40B4-BE49-F238E27FC236}">
              <a16:creationId xmlns:a16="http://schemas.microsoft.com/office/drawing/2014/main" id="{37EADBC0-D2B2-4622-976B-DC716B072105}"/>
            </a:ext>
          </a:extLst>
        </xdr:cNvPr>
        <xdr:cNvSpPr>
          <a:spLocks noChangeShapeType="1"/>
        </xdr:cNvSpPr>
      </xdr:nvSpPr>
      <xdr:spPr bwMode="auto">
        <a:xfrm flipV="1">
          <a:off x="3657600" y="6124575"/>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49</xdr:row>
      <xdr:rowOff>9525</xdr:rowOff>
    </xdr:from>
    <xdr:to>
      <xdr:col>33</xdr:col>
      <xdr:colOff>95250</xdr:colOff>
      <xdr:row>49</xdr:row>
      <xdr:rowOff>9525</xdr:rowOff>
    </xdr:to>
    <xdr:sp macro="" textlink="">
      <xdr:nvSpPr>
        <xdr:cNvPr id="202057" name="Line 33">
          <a:extLst>
            <a:ext uri="{FF2B5EF4-FFF2-40B4-BE49-F238E27FC236}">
              <a16:creationId xmlns:a16="http://schemas.microsoft.com/office/drawing/2014/main" id="{E0B9AC3D-5633-4749-ADE5-988E654B4097}"/>
            </a:ext>
          </a:extLst>
        </xdr:cNvPr>
        <xdr:cNvSpPr>
          <a:spLocks noChangeShapeType="1"/>
        </xdr:cNvSpPr>
      </xdr:nvSpPr>
      <xdr:spPr bwMode="auto">
        <a:xfrm flipH="1">
          <a:off x="3752850" y="6134100"/>
          <a:ext cx="114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76200</xdr:colOff>
      <xdr:row>49</xdr:row>
      <xdr:rowOff>9525</xdr:rowOff>
    </xdr:from>
    <xdr:to>
      <xdr:col>32</xdr:col>
      <xdr:colOff>66675</xdr:colOff>
      <xdr:row>49</xdr:row>
      <xdr:rowOff>9525</xdr:rowOff>
    </xdr:to>
    <xdr:sp macro="" textlink="">
      <xdr:nvSpPr>
        <xdr:cNvPr id="202058" name="Line 34">
          <a:extLst>
            <a:ext uri="{FF2B5EF4-FFF2-40B4-BE49-F238E27FC236}">
              <a16:creationId xmlns:a16="http://schemas.microsoft.com/office/drawing/2014/main" id="{5BA6B9B5-6D50-48FD-B136-E5BEFE09E05F}"/>
            </a:ext>
          </a:extLst>
        </xdr:cNvPr>
        <xdr:cNvSpPr>
          <a:spLocks noChangeShapeType="1"/>
        </xdr:cNvSpPr>
      </xdr:nvSpPr>
      <xdr:spPr bwMode="auto">
        <a:xfrm flipV="1">
          <a:off x="3619500" y="6134100"/>
          <a:ext cx="104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9525</xdr:colOff>
      <xdr:row>15</xdr:row>
      <xdr:rowOff>9525</xdr:rowOff>
    </xdr:from>
    <xdr:to>
      <xdr:col>34</xdr:col>
      <xdr:colOff>9525</xdr:colOff>
      <xdr:row>18</xdr:row>
      <xdr:rowOff>9525</xdr:rowOff>
    </xdr:to>
    <xdr:sp macro="" textlink="">
      <xdr:nvSpPr>
        <xdr:cNvPr id="211023" name="Rectangle 68" descr="Outlined diamond">
          <a:extLst>
            <a:ext uri="{FF2B5EF4-FFF2-40B4-BE49-F238E27FC236}">
              <a16:creationId xmlns:a16="http://schemas.microsoft.com/office/drawing/2014/main" id="{09FF504E-596B-49FD-862A-4F1793B4A0BA}"/>
            </a:ext>
          </a:extLst>
        </xdr:cNvPr>
        <xdr:cNvSpPr>
          <a:spLocks noChangeArrowheads="1"/>
        </xdr:cNvSpPr>
      </xdr:nvSpPr>
      <xdr:spPr bwMode="auto">
        <a:xfrm>
          <a:off x="3781425" y="1924050"/>
          <a:ext cx="114300" cy="371475"/>
        </a:xfrm>
        <a:prstGeom prst="rect">
          <a:avLst/>
        </a:prstGeom>
        <a:pattFill prst="openDmnd">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85725</xdr:colOff>
      <xdr:row>15</xdr:row>
      <xdr:rowOff>9525</xdr:rowOff>
    </xdr:from>
    <xdr:to>
      <xdr:col>32</xdr:col>
      <xdr:colOff>19050</xdr:colOff>
      <xdr:row>18</xdr:row>
      <xdr:rowOff>9525</xdr:rowOff>
    </xdr:to>
    <xdr:sp macro="" textlink="">
      <xdr:nvSpPr>
        <xdr:cNvPr id="211024" name="Rectangle 68" descr="Outlined diamond">
          <a:extLst>
            <a:ext uri="{FF2B5EF4-FFF2-40B4-BE49-F238E27FC236}">
              <a16:creationId xmlns:a16="http://schemas.microsoft.com/office/drawing/2014/main" id="{E318D2E7-4484-403B-B655-D22B5A5EA851}"/>
            </a:ext>
          </a:extLst>
        </xdr:cNvPr>
        <xdr:cNvSpPr>
          <a:spLocks noChangeArrowheads="1"/>
        </xdr:cNvSpPr>
      </xdr:nvSpPr>
      <xdr:spPr bwMode="auto">
        <a:xfrm>
          <a:off x="3629025" y="1924050"/>
          <a:ext cx="47625" cy="371475"/>
        </a:xfrm>
        <a:prstGeom prst="rect">
          <a:avLst/>
        </a:prstGeom>
        <a:pattFill prst="openDmnd">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15</xdr:row>
      <xdr:rowOff>9525</xdr:rowOff>
    </xdr:from>
    <xdr:to>
      <xdr:col>31</xdr:col>
      <xdr:colOff>0</xdr:colOff>
      <xdr:row>18</xdr:row>
      <xdr:rowOff>9525</xdr:rowOff>
    </xdr:to>
    <xdr:sp macro="" textlink="">
      <xdr:nvSpPr>
        <xdr:cNvPr id="211025" name="Rectangle 67" descr="Outlined diamond">
          <a:extLst>
            <a:ext uri="{FF2B5EF4-FFF2-40B4-BE49-F238E27FC236}">
              <a16:creationId xmlns:a16="http://schemas.microsoft.com/office/drawing/2014/main" id="{9ED27947-578B-4EE1-B1FB-E765A82C1C48}"/>
            </a:ext>
          </a:extLst>
        </xdr:cNvPr>
        <xdr:cNvSpPr>
          <a:spLocks noChangeArrowheads="1"/>
        </xdr:cNvSpPr>
      </xdr:nvSpPr>
      <xdr:spPr bwMode="auto">
        <a:xfrm>
          <a:off x="3429000" y="1924050"/>
          <a:ext cx="114300" cy="371475"/>
        </a:xfrm>
        <a:prstGeom prst="rect">
          <a:avLst/>
        </a:prstGeom>
        <a:pattFill prst="openDmnd">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18</xdr:row>
      <xdr:rowOff>19050</xdr:rowOff>
    </xdr:from>
    <xdr:to>
      <xdr:col>31</xdr:col>
      <xdr:colOff>0</xdr:colOff>
      <xdr:row>25</xdr:row>
      <xdr:rowOff>0</xdr:rowOff>
    </xdr:to>
    <xdr:sp macro="" textlink="">
      <xdr:nvSpPr>
        <xdr:cNvPr id="211026" name="Rectangle 22" descr="Dark upward diagonal">
          <a:extLst>
            <a:ext uri="{FF2B5EF4-FFF2-40B4-BE49-F238E27FC236}">
              <a16:creationId xmlns:a16="http://schemas.microsoft.com/office/drawing/2014/main" id="{6A01F97F-35A1-4F30-BACB-F247E2BE104E}"/>
            </a:ext>
          </a:extLst>
        </xdr:cNvPr>
        <xdr:cNvSpPr>
          <a:spLocks noChangeArrowheads="1"/>
        </xdr:cNvSpPr>
      </xdr:nvSpPr>
      <xdr:spPr bwMode="auto">
        <a:xfrm>
          <a:off x="3429000" y="2305050"/>
          <a:ext cx="114300" cy="847725"/>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95250</xdr:colOff>
      <xdr:row>18</xdr:row>
      <xdr:rowOff>9525</xdr:rowOff>
    </xdr:from>
    <xdr:to>
      <xdr:col>32</xdr:col>
      <xdr:colOff>28575</xdr:colOff>
      <xdr:row>24</xdr:row>
      <xdr:rowOff>123825</xdr:rowOff>
    </xdr:to>
    <xdr:sp macro="" textlink="">
      <xdr:nvSpPr>
        <xdr:cNvPr id="211027" name="Rectangle 23" descr="Dark upward diagonal">
          <a:extLst>
            <a:ext uri="{FF2B5EF4-FFF2-40B4-BE49-F238E27FC236}">
              <a16:creationId xmlns:a16="http://schemas.microsoft.com/office/drawing/2014/main" id="{B8F45715-8E1E-4D19-AEF3-845AB5F7E2D6}"/>
            </a:ext>
          </a:extLst>
        </xdr:cNvPr>
        <xdr:cNvSpPr>
          <a:spLocks noChangeArrowheads="1"/>
        </xdr:cNvSpPr>
      </xdr:nvSpPr>
      <xdr:spPr bwMode="auto">
        <a:xfrm>
          <a:off x="3638550" y="2295525"/>
          <a:ext cx="47625" cy="857250"/>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9525</xdr:colOff>
      <xdr:row>18</xdr:row>
      <xdr:rowOff>9525</xdr:rowOff>
    </xdr:from>
    <xdr:to>
      <xdr:col>34</xdr:col>
      <xdr:colOff>9525</xdr:colOff>
      <xdr:row>25</xdr:row>
      <xdr:rowOff>0</xdr:rowOff>
    </xdr:to>
    <xdr:sp macro="" textlink="">
      <xdr:nvSpPr>
        <xdr:cNvPr id="211028" name="Rectangle 23" descr="Dark upward diagonal">
          <a:extLst>
            <a:ext uri="{FF2B5EF4-FFF2-40B4-BE49-F238E27FC236}">
              <a16:creationId xmlns:a16="http://schemas.microsoft.com/office/drawing/2014/main" id="{3C925B13-15ED-4274-9B1F-94358F5193B6}"/>
            </a:ext>
          </a:extLst>
        </xdr:cNvPr>
        <xdr:cNvSpPr>
          <a:spLocks noChangeArrowheads="1"/>
        </xdr:cNvSpPr>
      </xdr:nvSpPr>
      <xdr:spPr bwMode="auto">
        <a:xfrm>
          <a:off x="3781425" y="2295525"/>
          <a:ext cx="114300" cy="857250"/>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95250</xdr:colOff>
      <xdr:row>25</xdr:row>
      <xdr:rowOff>9525</xdr:rowOff>
    </xdr:from>
    <xdr:to>
      <xdr:col>32</xdr:col>
      <xdr:colOff>28575</xdr:colOff>
      <xdr:row>34</xdr:row>
      <xdr:rowOff>0</xdr:rowOff>
    </xdr:to>
    <xdr:sp macro="" textlink="">
      <xdr:nvSpPr>
        <xdr:cNvPr id="211029" name="Rectangle 24" descr="20%">
          <a:extLst>
            <a:ext uri="{FF2B5EF4-FFF2-40B4-BE49-F238E27FC236}">
              <a16:creationId xmlns:a16="http://schemas.microsoft.com/office/drawing/2014/main" id="{8F1A3B75-4E1C-41EB-9BBD-0DBAC521E4EF}"/>
            </a:ext>
          </a:extLst>
        </xdr:cNvPr>
        <xdr:cNvSpPr>
          <a:spLocks noChangeArrowheads="1"/>
        </xdr:cNvSpPr>
      </xdr:nvSpPr>
      <xdr:spPr bwMode="auto">
        <a:xfrm>
          <a:off x="3638550" y="3162300"/>
          <a:ext cx="47625" cy="1104900"/>
        </a:xfrm>
        <a:prstGeom prst="rect">
          <a:avLst/>
        </a:prstGeom>
        <a:pattFill prst="pct20">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9525</xdr:colOff>
      <xdr:row>25</xdr:row>
      <xdr:rowOff>9525</xdr:rowOff>
    </xdr:from>
    <xdr:to>
      <xdr:col>34</xdr:col>
      <xdr:colOff>9525</xdr:colOff>
      <xdr:row>34</xdr:row>
      <xdr:rowOff>9525</xdr:rowOff>
    </xdr:to>
    <xdr:sp macro="" textlink="">
      <xdr:nvSpPr>
        <xdr:cNvPr id="211030" name="Rectangle 25" descr="20%">
          <a:extLst>
            <a:ext uri="{FF2B5EF4-FFF2-40B4-BE49-F238E27FC236}">
              <a16:creationId xmlns:a16="http://schemas.microsoft.com/office/drawing/2014/main" id="{75FCE9E2-980A-4F85-B334-35F36E804AB6}"/>
            </a:ext>
          </a:extLst>
        </xdr:cNvPr>
        <xdr:cNvSpPr>
          <a:spLocks noChangeArrowheads="1"/>
        </xdr:cNvSpPr>
      </xdr:nvSpPr>
      <xdr:spPr bwMode="auto">
        <a:xfrm>
          <a:off x="3781425" y="3162300"/>
          <a:ext cx="114300" cy="1114425"/>
        </a:xfrm>
        <a:prstGeom prst="rect">
          <a:avLst/>
        </a:prstGeom>
        <a:pattFill prst="pct20">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76200</xdr:colOff>
      <xdr:row>39</xdr:row>
      <xdr:rowOff>19050</xdr:rowOff>
    </xdr:from>
    <xdr:to>
      <xdr:col>34</xdr:col>
      <xdr:colOff>9525</xdr:colOff>
      <xdr:row>48</xdr:row>
      <xdr:rowOff>9525</xdr:rowOff>
    </xdr:to>
    <xdr:sp macro="" textlink="">
      <xdr:nvSpPr>
        <xdr:cNvPr id="211031" name="Rectangle 25" descr="20%">
          <a:extLst>
            <a:ext uri="{FF2B5EF4-FFF2-40B4-BE49-F238E27FC236}">
              <a16:creationId xmlns:a16="http://schemas.microsoft.com/office/drawing/2014/main" id="{018BD4B9-48EF-45F2-B619-6B11A7973FF8}"/>
            </a:ext>
          </a:extLst>
        </xdr:cNvPr>
        <xdr:cNvSpPr>
          <a:spLocks noChangeArrowheads="1"/>
        </xdr:cNvSpPr>
      </xdr:nvSpPr>
      <xdr:spPr bwMode="auto">
        <a:xfrm>
          <a:off x="3619500" y="4905375"/>
          <a:ext cx="276225" cy="1104900"/>
        </a:xfrm>
        <a:prstGeom prst="rect">
          <a:avLst/>
        </a:prstGeom>
        <a:pattFill prst="pct20">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95250</xdr:colOff>
      <xdr:row>34</xdr:row>
      <xdr:rowOff>0</xdr:rowOff>
    </xdr:from>
    <xdr:to>
      <xdr:col>34</xdr:col>
      <xdr:colOff>9525</xdr:colOff>
      <xdr:row>39</xdr:row>
      <xdr:rowOff>9525</xdr:rowOff>
    </xdr:to>
    <xdr:sp macro="" textlink="">
      <xdr:nvSpPr>
        <xdr:cNvPr id="211032" name="Rectangle 22" descr="Dark upward diagonal">
          <a:extLst>
            <a:ext uri="{FF2B5EF4-FFF2-40B4-BE49-F238E27FC236}">
              <a16:creationId xmlns:a16="http://schemas.microsoft.com/office/drawing/2014/main" id="{45DB0E3D-5DBE-4910-AC74-78A395AEEBD9}"/>
            </a:ext>
          </a:extLst>
        </xdr:cNvPr>
        <xdr:cNvSpPr>
          <a:spLocks noChangeArrowheads="1"/>
        </xdr:cNvSpPr>
      </xdr:nvSpPr>
      <xdr:spPr bwMode="auto">
        <a:xfrm>
          <a:off x="3638550" y="4267200"/>
          <a:ext cx="257175" cy="628650"/>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114300</xdr:colOff>
      <xdr:row>25</xdr:row>
      <xdr:rowOff>0</xdr:rowOff>
    </xdr:from>
    <xdr:to>
      <xdr:col>30</xdr:col>
      <xdr:colOff>114300</xdr:colOff>
      <xdr:row>48</xdr:row>
      <xdr:rowOff>0</xdr:rowOff>
    </xdr:to>
    <xdr:sp macro="" textlink="">
      <xdr:nvSpPr>
        <xdr:cNvPr id="211033" name="Rectangle 24" descr="20%">
          <a:extLst>
            <a:ext uri="{FF2B5EF4-FFF2-40B4-BE49-F238E27FC236}">
              <a16:creationId xmlns:a16="http://schemas.microsoft.com/office/drawing/2014/main" id="{46365F2C-3567-4122-ABCC-F1296C302101}"/>
            </a:ext>
          </a:extLst>
        </xdr:cNvPr>
        <xdr:cNvSpPr>
          <a:spLocks noChangeArrowheads="1"/>
        </xdr:cNvSpPr>
      </xdr:nvSpPr>
      <xdr:spPr bwMode="auto">
        <a:xfrm>
          <a:off x="3429000" y="3152775"/>
          <a:ext cx="114300" cy="2847975"/>
        </a:xfrm>
        <a:prstGeom prst="rect">
          <a:avLst/>
        </a:prstGeom>
        <a:pattFill prst="pct20">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114300</xdr:colOff>
      <xdr:row>34</xdr:row>
      <xdr:rowOff>0</xdr:rowOff>
    </xdr:from>
    <xdr:to>
      <xdr:col>30</xdr:col>
      <xdr:colOff>114300</xdr:colOff>
      <xdr:row>39</xdr:row>
      <xdr:rowOff>9525</xdr:rowOff>
    </xdr:to>
    <xdr:sp macro="" textlink="">
      <xdr:nvSpPr>
        <xdr:cNvPr id="211034" name="Rectangle 22" descr="Dark upward diagonal">
          <a:extLst>
            <a:ext uri="{FF2B5EF4-FFF2-40B4-BE49-F238E27FC236}">
              <a16:creationId xmlns:a16="http://schemas.microsoft.com/office/drawing/2014/main" id="{EB446651-530C-44BC-9499-F4EE7602C540}"/>
            </a:ext>
          </a:extLst>
        </xdr:cNvPr>
        <xdr:cNvSpPr>
          <a:spLocks noChangeArrowheads="1"/>
        </xdr:cNvSpPr>
      </xdr:nvSpPr>
      <xdr:spPr bwMode="auto">
        <a:xfrm>
          <a:off x="3429000" y="4267200"/>
          <a:ext cx="114300" cy="628650"/>
        </a:xfrm>
        <a:prstGeom prst="rect">
          <a:avLst/>
        </a:prstGeom>
        <a:pattFill prst="dkUpDiag">
          <a:fgClr>
            <a:srgbClr val="000000"/>
          </a:fgClr>
          <a:bgClr>
            <a:srgbClr val="FFFFFF"/>
          </a:bgClr>
        </a:patt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9525</xdr:colOff>
      <xdr:row>7</xdr:row>
      <xdr:rowOff>0</xdr:rowOff>
    </xdr:from>
    <xdr:to>
      <xdr:col>23</xdr:col>
      <xdr:colOff>9525</xdr:colOff>
      <xdr:row>48</xdr:row>
      <xdr:rowOff>0</xdr:rowOff>
    </xdr:to>
    <xdr:sp macro="" textlink="">
      <xdr:nvSpPr>
        <xdr:cNvPr id="211035" name="Line 4">
          <a:extLst>
            <a:ext uri="{FF2B5EF4-FFF2-40B4-BE49-F238E27FC236}">
              <a16:creationId xmlns:a16="http://schemas.microsoft.com/office/drawing/2014/main" id="{CD918CED-78E7-4421-86B0-29AF8E6911E6}"/>
            </a:ext>
          </a:extLst>
        </xdr:cNvPr>
        <xdr:cNvSpPr>
          <a:spLocks noChangeShapeType="1"/>
        </xdr:cNvSpPr>
      </xdr:nvSpPr>
      <xdr:spPr bwMode="auto">
        <a:xfrm>
          <a:off x="2638425" y="923925"/>
          <a:ext cx="0" cy="50768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19050</xdr:colOff>
      <xdr:row>39</xdr:row>
      <xdr:rowOff>9525</xdr:rowOff>
    </xdr:from>
    <xdr:to>
      <xdr:col>31</xdr:col>
      <xdr:colOff>19050</xdr:colOff>
      <xdr:row>47</xdr:row>
      <xdr:rowOff>114300</xdr:rowOff>
    </xdr:to>
    <xdr:sp macro="" textlink="">
      <xdr:nvSpPr>
        <xdr:cNvPr id="211036" name="Line 7">
          <a:extLst>
            <a:ext uri="{FF2B5EF4-FFF2-40B4-BE49-F238E27FC236}">
              <a16:creationId xmlns:a16="http://schemas.microsoft.com/office/drawing/2014/main" id="{9C2BD194-1851-4A3A-BF24-290A408D4CB3}"/>
            </a:ext>
          </a:extLst>
        </xdr:cNvPr>
        <xdr:cNvSpPr>
          <a:spLocks noChangeShapeType="1"/>
        </xdr:cNvSpPr>
      </xdr:nvSpPr>
      <xdr:spPr bwMode="auto">
        <a:xfrm flipH="1">
          <a:off x="3562350" y="4895850"/>
          <a:ext cx="0" cy="109537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39</xdr:row>
      <xdr:rowOff>19050</xdr:rowOff>
    </xdr:from>
    <xdr:to>
      <xdr:col>31</xdr:col>
      <xdr:colOff>85725</xdr:colOff>
      <xdr:row>48</xdr:row>
      <xdr:rowOff>9525</xdr:rowOff>
    </xdr:to>
    <xdr:sp macro="" textlink="">
      <xdr:nvSpPr>
        <xdr:cNvPr id="211037" name="Line 8">
          <a:extLst>
            <a:ext uri="{FF2B5EF4-FFF2-40B4-BE49-F238E27FC236}">
              <a16:creationId xmlns:a16="http://schemas.microsoft.com/office/drawing/2014/main" id="{30EC04CE-7A71-48CF-ACEA-55EBBDC3C14F}"/>
            </a:ext>
          </a:extLst>
        </xdr:cNvPr>
        <xdr:cNvSpPr>
          <a:spLocks noChangeShapeType="1"/>
        </xdr:cNvSpPr>
      </xdr:nvSpPr>
      <xdr:spPr bwMode="auto">
        <a:xfrm flipH="1">
          <a:off x="3629025" y="4905375"/>
          <a:ext cx="0" cy="110490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13</xdr:row>
      <xdr:rowOff>76200</xdr:rowOff>
    </xdr:from>
    <xdr:to>
      <xdr:col>38</xdr:col>
      <xdr:colOff>0</xdr:colOff>
      <xdr:row>17</xdr:row>
      <xdr:rowOff>19050</xdr:rowOff>
    </xdr:to>
    <xdr:sp macro="" textlink="">
      <xdr:nvSpPr>
        <xdr:cNvPr id="211038" name="Line 15">
          <a:extLst>
            <a:ext uri="{FF2B5EF4-FFF2-40B4-BE49-F238E27FC236}">
              <a16:creationId xmlns:a16="http://schemas.microsoft.com/office/drawing/2014/main" id="{FC33B358-70EC-46D5-A845-896558D1DA4A}"/>
            </a:ext>
          </a:extLst>
        </xdr:cNvPr>
        <xdr:cNvSpPr>
          <a:spLocks noChangeShapeType="1"/>
        </xdr:cNvSpPr>
      </xdr:nvSpPr>
      <xdr:spPr bwMode="auto">
        <a:xfrm>
          <a:off x="3771900" y="1743075"/>
          <a:ext cx="5715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85725</xdr:colOff>
      <xdr:row>16</xdr:row>
      <xdr:rowOff>76200</xdr:rowOff>
    </xdr:from>
    <xdr:to>
      <xdr:col>39</xdr:col>
      <xdr:colOff>85725</xdr:colOff>
      <xdr:row>18</xdr:row>
      <xdr:rowOff>66675</xdr:rowOff>
    </xdr:to>
    <xdr:sp macro="" textlink="">
      <xdr:nvSpPr>
        <xdr:cNvPr id="18" name="Oval 16">
          <a:extLst>
            <a:ext uri="{FF2B5EF4-FFF2-40B4-BE49-F238E27FC236}">
              <a16:creationId xmlns:a16="http://schemas.microsoft.com/office/drawing/2014/main" id="{14880F5D-F26C-4A2E-8B96-BB1D9D0B9B5C}"/>
            </a:ext>
          </a:extLst>
        </xdr:cNvPr>
        <xdr:cNvSpPr>
          <a:spLocks noChangeArrowheads="1"/>
        </xdr:cNvSpPr>
      </xdr:nvSpPr>
      <xdr:spPr bwMode="auto">
        <a:xfrm>
          <a:off x="4314825" y="217170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a:t>
          </a:r>
        </a:p>
      </xdr:txBody>
    </xdr:sp>
    <xdr:clientData/>
  </xdr:twoCellAnchor>
  <xdr:twoCellAnchor>
    <xdr:from>
      <xdr:col>33</xdr:col>
      <xdr:colOff>0</xdr:colOff>
      <xdr:row>11</xdr:row>
      <xdr:rowOff>123825</xdr:rowOff>
    </xdr:from>
    <xdr:to>
      <xdr:col>44</xdr:col>
      <xdr:colOff>0</xdr:colOff>
      <xdr:row>11</xdr:row>
      <xdr:rowOff>123825</xdr:rowOff>
    </xdr:to>
    <xdr:sp macro="" textlink="">
      <xdr:nvSpPr>
        <xdr:cNvPr id="211040" name="Line 29">
          <a:extLst>
            <a:ext uri="{FF2B5EF4-FFF2-40B4-BE49-F238E27FC236}">
              <a16:creationId xmlns:a16="http://schemas.microsoft.com/office/drawing/2014/main" id="{56CCAC5E-0C9D-412B-B43E-3A0D214862FE}"/>
            </a:ext>
          </a:extLst>
        </xdr:cNvPr>
        <xdr:cNvSpPr>
          <a:spLocks noChangeShapeType="1"/>
        </xdr:cNvSpPr>
      </xdr:nvSpPr>
      <xdr:spPr bwMode="auto">
        <a:xfrm flipV="1">
          <a:off x="3771900" y="1543050"/>
          <a:ext cx="1257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9</xdr:row>
      <xdr:rowOff>0</xdr:rowOff>
    </xdr:from>
    <xdr:to>
      <xdr:col>31</xdr:col>
      <xdr:colOff>19050</xdr:colOff>
      <xdr:row>39</xdr:row>
      <xdr:rowOff>28575</xdr:rowOff>
    </xdr:to>
    <xdr:sp macro="" textlink="">
      <xdr:nvSpPr>
        <xdr:cNvPr id="211041" name="Line 30">
          <a:extLst>
            <a:ext uri="{FF2B5EF4-FFF2-40B4-BE49-F238E27FC236}">
              <a16:creationId xmlns:a16="http://schemas.microsoft.com/office/drawing/2014/main" id="{DC774C3B-122E-415D-9BD2-55A85537B40A}"/>
            </a:ext>
          </a:extLst>
        </xdr:cNvPr>
        <xdr:cNvSpPr>
          <a:spLocks noChangeShapeType="1"/>
        </xdr:cNvSpPr>
      </xdr:nvSpPr>
      <xdr:spPr bwMode="auto">
        <a:xfrm>
          <a:off x="3543300" y="1171575"/>
          <a:ext cx="19050" cy="37433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9</xdr:row>
      <xdr:rowOff>0</xdr:rowOff>
    </xdr:from>
    <xdr:to>
      <xdr:col>31</xdr:col>
      <xdr:colOff>85725</xdr:colOff>
      <xdr:row>39</xdr:row>
      <xdr:rowOff>19050</xdr:rowOff>
    </xdr:to>
    <xdr:sp macro="" textlink="">
      <xdr:nvSpPr>
        <xdr:cNvPr id="211042" name="Line 31">
          <a:extLst>
            <a:ext uri="{FF2B5EF4-FFF2-40B4-BE49-F238E27FC236}">
              <a16:creationId xmlns:a16="http://schemas.microsoft.com/office/drawing/2014/main" id="{549A1144-21FA-4BF5-86A7-EEBF07D688B9}"/>
            </a:ext>
          </a:extLst>
        </xdr:cNvPr>
        <xdr:cNvSpPr>
          <a:spLocks noChangeShapeType="1"/>
        </xdr:cNvSpPr>
      </xdr:nvSpPr>
      <xdr:spPr bwMode="auto">
        <a:xfrm>
          <a:off x="3629025" y="1171575"/>
          <a:ext cx="0" cy="3733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49</xdr:row>
      <xdr:rowOff>123825</xdr:rowOff>
    </xdr:from>
    <xdr:to>
      <xdr:col>31</xdr:col>
      <xdr:colOff>104775</xdr:colOff>
      <xdr:row>50</xdr:row>
      <xdr:rowOff>0</xdr:rowOff>
    </xdr:to>
    <xdr:sp macro="" textlink="">
      <xdr:nvSpPr>
        <xdr:cNvPr id="211043" name="Line 32">
          <a:extLst>
            <a:ext uri="{FF2B5EF4-FFF2-40B4-BE49-F238E27FC236}">
              <a16:creationId xmlns:a16="http://schemas.microsoft.com/office/drawing/2014/main" id="{BB9F719D-CE63-44EA-B82E-D259DF8C0945}"/>
            </a:ext>
          </a:extLst>
        </xdr:cNvPr>
        <xdr:cNvSpPr>
          <a:spLocks noChangeShapeType="1"/>
        </xdr:cNvSpPr>
      </xdr:nvSpPr>
      <xdr:spPr bwMode="auto">
        <a:xfrm flipV="1">
          <a:off x="3543300" y="62484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95250</xdr:colOff>
      <xdr:row>50</xdr:row>
      <xdr:rowOff>0</xdr:rowOff>
    </xdr:from>
    <xdr:to>
      <xdr:col>32</xdr:col>
      <xdr:colOff>95250</xdr:colOff>
      <xdr:row>50</xdr:row>
      <xdr:rowOff>0</xdr:rowOff>
    </xdr:to>
    <xdr:sp macro="" textlink="">
      <xdr:nvSpPr>
        <xdr:cNvPr id="211044" name="Line 33">
          <a:extLst>
            <a:ext uri="{FF2B5EF4-FFF2-40B4-BE49-F238E27FC236}">
              <a16:creationId xmlns:a16="http://schemas.microsoft.com/office/drawing/2014/main" id="{9EF6D308-4595-4210-AFB9-588C18ED470B}"/>
            </a:ext>
          </a:extLst>
        </xdr:cNvPr>
        <xdr:cNvSpPr>
          <a:spLocks noChangeShapeType="1"/>
        </xdr:cNvSpPr>
      </xdr:nvSpPr>
      <xdr:spPr bwMode="auto">
        <a:xfrm flipH="1">
          <a:off x="3638550" y="6248400"/>
          <a:ext cx="114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50</xdr:row>
      <xdr:rowOff>0</xdr:rowOff>
    </xdr:from>
    <xdr:to>
      <xdr:col>31</xdr:col>
      <xdr:colOff>0</xdr:colOff>
      <xdr:row>50</xdr:row>
      <xdr:rowOff>0</xdr:rowOff>
    </xdr:to>
    <xdr:sp macro="" textlink="">
      <xdr:nvSpPr>
        <xdr:cNvPr id="211045" name="Line 34">
          <a:extLst>
            <a:ext uri="{FF2B5EF4-FFF2-40B4-BE49-F238E27FC236}">
              <a16:creationId xmlns:a16="http://schemas.microsoft.com/office/drawing/2014/main" id="{0DFFD523-2896-40FD-B339-5E8375E2AA4C}"/>
            </a:ext>
          </a:extLst>
        </xdr:cNvPr>
        <xdr:cNvSpPr>
          <a:spLocks noChangeShapeType="1"/>
        </xdr:cNvSpPr>
      </xdr:nvSpPr>
      <xdr:spPr bwMode="auto">
        <a:xfrm flipV="1">
          <a:off x="3438525" y="6248400"/>
          <a:ext cx="104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47</xdr:row>
      <xdr:rowOff>114300</xdr:rowOff>
    </xdr:from>
    <xdr:to>
      <xdr:col>31</xdr:col>
      <xdr:colOff>9525</xdr:colOff>
      <xdr:row>50</xdr:row>
      <xdr:rowOff>85725</xdr:rowOff>
    </xdr:to>
    <xdr:sp macro="" textlink="">
      <xdr:nvSpPr>
        <xdr:cNvPr id="211046" name="Line 35">
          <a:extLst>
            <a:ext uri="{FF2B5EF4-FFF2-40B4-BE49-F238E27FC236}">
              <a16:creationId xmlns:a16="http://schemas.microsoft.com/office/drawing/2014/main" id="{2989F0DF-6F8A-4103-B75B-2A6C0F41B430}"/>
            </a:ext>
          </a:extLst>
        </xdr:cNvPr>
        <xdr:cNvSpPr>
          <a:spLocks noChangeShapeType="1"/>
        </xdr:cNvSpPr>
      </xdr:nvSpPr>
      <xdr:spPr bwMode="auto">
        <a:xfrm>
          <a:off x="3552825" y="5991225"/>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95250</xdr:colOff>
      <xdr:row>48</xdr:row>
      <xdr:rowOff>0</xdr:rowOff>
    </xdr:from>
    <xdr:to>
      <xdr:col>31</xdr:col>
      <xdr:colOff>95250</xdr:colOff>
      <xdr:row>50</xdr:row>
      <xdr:rowOff>95250</xdr:rowOff>
    </xdr:to>
    <xdr:sp macro="" textlink="">
      <xdr:nvSpPr>
        <xdr:cNvPr id="211047" name="Line 36">
          <a:extLst>
            <a:ext uri="{FF2B5EF4-FFF2-40B4-BE49-F238E27FC236}">
              <a16:creationId xmlns:a16="http://schemas.microsoft.com/office/drawing/2014/main" id="{9899DA90-B45A-4FF9-B6FE-4CE4010B0BB5}"/>
            </a:ext>
          </a:extLst>
        </xdr:cNvPr>
        <xdr:cNvSpPr>
          <a:spLocks noChangeShapeType="1"/>
        </xdr:cNvSpPr>
      </xdr:nvSpPr>
      <xdr:spPr bwMode="auto">
        <a:xfrm>
          <a:off x="3638550" y="6000750"/>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52</xdr:row>
      <xdr:rowOff>0</xdr:rowOff>
    </xdr:from>
    <xdr:to>
      <xdr:col>34</xdr:col>
      <xdr:colOff>0</xdr:colOff>
      <xdr:row>52</xdr:row>
      <xdr:rowOff>9525</xdr:rowOff>
    </xdr:to>
    <xdr:sp macro="" textlink="">
      <xdr:nvSpPr>
        <xdr:cNvPr id="211048" name="Line 37">
          <a:extLst>
            <a:ext uri="{FF2B5EF4-FFF2-40B4-BE49-F238E27FC236}">
              <a16:creationId xmlns:a16="http://schemas.microsoft.com/office/drawing/2014/main" id="{61005BCA-50AF-4DC1-A9D9-50D5B321959D}"/>
            </a:ext>
          </a:extLst>
        </xdr:cNvPr>
        <xdr:cNvSpPr>
          <a:spLocks noChangeShapeType="1"/>
        </xdr:cNvSpPr>
      </xdr:nvSpPr>
      <xdr:spPr bwMode="auto">
        <a:xfrm>
          <a:off x="3438525" y="6496050"/>
          <a:ext cx="44767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104775</xdr:colOff>
      <xdr:row>7</xdr:row>
      <xdr:rowOff>0</xdr:rowOff>
    </xdr:from>
    <xdr:to>
      <xdr:col>55</xdr:col>
      <xdr:colOff>19050</xdr:colOff>
      <xdr:row>7</xdr:row>
      <xdr:rowOff>9525</xdr:rowOff>
    </xdr:to>
    <xdr:sp macro="" textlink="">
      <xdr:nvSpPr>
        <xdr:cNvPr id="211049" name="Line 39">
          <a:extLst>
            <a:ext uri="{FF2B5EF4-FFF2-40B4-BE49-F238E27FC236}">
              <a16:creationId xmlns:a16="http://schemas.microsoft.com/office/drawing/2014/main" id="{F862C335-3853-4830-8FB3-B18B7FE37969}"/>
            </a:ext>
          </a:extLst>
        </xdr:cNvPr>
        <xdr:cNvSpPr>
          <a:spLocks noChangeShapeType="1"/>
        </xdr:cNvSpPr>
      </xdr:nvSpPr>
      <xdr:spPr bwMode="auto">
        <a:xfrm flipV="1">
          <a:off x="2162175" y="923925"/>
          <a:ext cx="41433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32</xdr:row>
      <xdr:rowOff>123825</xdr:rowOff>
    </xdr:from>
    <xdr:to>
      <xdr:col>38</xdr:col>
      <xdr:colOff>76200</xdr:colOff>
      <xdr:row>33</xdr:row>
      <xdr:rowOff>66675</xdr:rowOff>
    </xdr:to>
    <xdr:sp macro="" textlink="">
      <xdr:nvSpPr>
        <xdr:cNvPr id="211050" name="Line 47">
          <a:extLst>
            <a:ext uri="{FF2B5EF4-FFF2-40B4-BE49-F238E27FC236}">
              <a16:creationId xmlns:a16="http://schemas.microsoft.com/office/drawing/2014/main" id="{6ED50587-A914-4BA7-A60B-6A790FFC0210}"/>
            </a:ext>
          </a:extLst>
        </xdr:cNvPr>
        <xdr:cNvSpPr>
          <a:spLocks noChangeShapeType="1"/>
        </xdr:cNvSpPr>
      </xdr:nvSpPr>
      <xdr:spPr bwMode="auto">
        <a:xfrm>
          <a:off x="3771900" y="4143375"/>
          <a:ext cx="6477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76033</xdr:colOff>
      <xdr:row>33</xdr:row>
      <xdr:rowOff>2673</xdr:rowOff>
    </xdr:from>
    <xdr:to>
      <xdr:col>40</xdr:col>
      <xdr:colOff>76034</xdr:colOff>
      <xdr:row>34</xdr:row>
      <xdr:rowOff>118477</xdr:rowOff>
    </xdr:to>
    <xdr:sp macro="" textlink="">
      <xdr:nvSpPr>
        <xdr:cNvPr id="30" name="Oval 48">
          <a:extLst>
            <a:ext uri="{FF2B5EF4-FFF2-40B4-BE49-F238E27FC236}">
              <a16:creationId xmlns:a16="http://schemas.microsoft.com/office/drawing/2014/main" id="{6B180345-9554-48F0-A288-67E3B9A5C3C9}"/>
            </a:ext>
          </a:extLst>
        </xdr:cNvPr>
        <xdr:cNvSpPr>
          <a:spLocks noChangeArrowheads="1"/>
        </xdr:cNvSpPr>
      </xdr:nvSpPr>
      <xdr:spPr bwMode="auto">
        <a:xfrm>
          <a:off x="4419433" y="4203198"/>
          <a:ext cx="228601" cy="239629"/>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J</a:t>
          </a:r>
        </a:p>
      </xdr:txBody>
    </xdr:sp>
    <xdr:clientData/>
  </xdr:twoCellAnchor>
  <xdr:twoCellAnchor>
    <xdr:from>
      <xdr:col>23</xdr:col>
      <xdr:colOff>104775</xdr:colOff>
      <xdr:row>25</xdr:row>
      <xdr:rowOff>0</xdr:rowOff>
    </xdr:from>
    <xdr:to>
      <xdr:col>25</xdr:col>
      <xdr:colOff>104775</xdr:colOff>
      <xdr:row>25</xdr:row>
      <xdr:rowOff>0</xdr:rowOff>
    </xdr:to>
    <xdr:sp macro="" textlink="">
      <xdr:nvSpPr>
        <xdr:cNvPr id="211052" name="Line 50">
          <a:extLst>
            <a:ext uri="{FF2B5EF4-FFF2-40B4-BE49-F238E27FC236}">
              <a16:creationId xmlns:a16="http://schemas.microsoft.com/office/drawing/2014/main" id="{DAF49ED3-75E0-4F9D-A5B0-4D7FBCEB1DA5}"/>
            </a:ext>
          </a:extLst>
        </xdr:cNvPr>
        <xdr:cNvSpPr>
          <a:spLocks noChangeShapeType="1"/>
        </xdr:cNvSpPr>
      </xdr:nvSpPr>
      <xdr:spPr bwMode="auto">
        <a:xfrm>
          <a:off x="2733675" y="315277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48</xdr:row>
      <xdr:rowOff>0</xdr:rowOff>
    </xdr:from>
    <xdr:to>
      <xdr:col>26</xdr:col>
      <xdr:colOff>9525</xdr:colOff>
      <xdr:row>48</xdr:row>
      <xdr:rowOff>0</xdr:rowOff>
    </xdr:to>
    <xdr:sp macro="" textlink="">
      <xdr:nvSpPr>
        <xdr:cNvPr id="211053" name="Line 51">
          <a:extLst>
            <a:ext uri="{FF2B5EF4-FFF2-40B4-BE49-F238E27FC236}">
              <a16:creationId xmlns:a16="http://schemas.microsoft.com/office/drawing/2014/main" id="{7F4B107A-997B-47E7-BC23-8FEE828C1530}"/>
            </a:ext>
          </a:extLst>
        </xdr:cNvPr>
        <xdr:cNvSpPr>
          <a:spLocks noChangeShapeType="1"/>
        </xdr:cNvSpPr>
      </xdr:nvSpPr>
      <xdr:spPr bwMode="auto">
        <a:xfrm>
          <a:off x="2743200" y="6000750"/>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18</xdr:row>
      <xdr:rowOff>0</xdr:rowOff>
    </xdr:from>
    <xdr:to>
      <xdr:col>25</xdr:col>
      <xdr:colOff>0</xdr:colOff>
      <xdr:row>25</xdr:row>
      <xdr:rowOff>0</xdr:rowOff>
    </xdr:to>
    <xdr:sp macro="" textlink="">
      <xdr:nvSpPr>
        <xdr:cNvPr id="211054" name="Line 52">
          <a:extLst>
            <a:ext uri="{FF2B5EF4-FFF2-40B4-BE49-F238E27FC236}">
              <a16:creationId xmlns:a16="http://schemas.microsoft.com/office/drawing/2014/main" id="{10679B8F-EA35-4C29-8E85-04B070C66343}"/>
            </a:ext>
          </a:extLst>
        </xdr:cNvPr>
        <xdr:cNvSpPr>
          <a:spLocks noChangeShapeType="1"/>
        </xdr:cNvSpPr>
      </xdr:nvSpPr>
      <xdr:spPr bwMode="auto">
        <a:xfrm>
          <a:off x="2857500" y="2286000"/>
          <a:ext cx="0" cy="8667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39</xdr:row>
      <xdr:rowOff>0</xdr:rowOff>
    </xdr:from>
    <xdr:to>
      <xdr:col>25</xdr:col>
      <xdr:colOff>0</xdr:colOff>
      <xdr:row>48</xdr:row>
      <xdr:rowOff>19050</xdr:rowOff>
    </xdr:to>
    <xdr:sp macro="" textlink="">
      <xdr:nvSpPr>
        <xdr:cNvPr id="211055" name="Line 53">
          <a:extLst>
            <a:ext uri="{FF2B5EF4-FFF2-40B4-BE49-F238E27FC236}">
              <a16:creationId xmlns:a16="http://schemas.microsoft.com/office/drawing/2014/main" id="{8C505640-3B65-4F8F-B309-F5D008DEB877}"/>
            </a:ext>
          </a:extLst>
        </xdr:cNvPr>
        <xdr:cNvSpPr>
          <a:spLocks noChangeShapeType="1"/>
        </xdr:cNvSpPr>
      </xdr:nvSpPr>
      <xdr:spPr bwMode="auto">
        <a:xfrm flipH="1">
          <a:off x="2857500" y="4886325"/>
          <a:ext cx="0" cy="11334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18</xdr:row>
      <xdr:rowOff>0</xdr:rowOff>
    </xdr:from>
    <xdr:to>
      <xdr:col>26</xdr:col>
      <xdr:colOff>0</xdr:colOff>
      <xdr:row>18</xdr:row>
      <xdr:rowOff>0</xdr:rowOff>
    </xdr:to>
    <xdr:sp macro="" textlink="">
      <xdr:nvSpPr>
        <xdr:cNvPr id="211056" name="Line 66">
          <a:extLst>
            <a:ext uri="{FF2B5EF4-FFF2-40B4-BE49-F238E27FC236}">
              <a16:creationId xmlns:a16="http://schemas.microsoft.com/office/drawing/2014/main" id="{25DD83BF-DB4B-4C78-A0A6-26658D023B2C}"/>
            </a:ext>
          </a:extLst>
        </xdr:cNvPr>
        <xdr:cNvSpPr>
          <a:spLocks noChangeShapeType="1"/>
        </xdr:cNvSpPr>
      </xdr:nvSpPr>
      <xdr:spPr bwMode="auto">
        <a:xfrm>
          <a:off x="2724150" y="22860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28575</xdr:colOff>
      <xdr:row>36</xdr:row>
      <xdr:rowOff>19050</xdr:rowOff>
    </xdr:from>
    <xdr:to>
      <xdr:col>40</xdr:col>
      <xdr:colOff>36283</xdr:colOff>
      <xdr:row>38</xdr:row>
      <xdr:rowOff>27081</xdr:rowOff>
    </xdr:to>
    <xdr:sp macro="" textlink="">
      <xdr:nvSpPr>
        <xdr:cNvPr id="36" name="Oval 70">
          <a:extLst>
            <a:ext uri="{FF2B5EF4-FFF2-40B4-BE49-F238E27FC236}">
              <a16:creationId xmlns:a16="http://schemas.microsoft.com/office/drawing/2014/main" id="{0165F4A2-3750-4547-B41F-70353AB78B3E}"/>
            </a:ext>
          </a:extLst>
        </xdr:cNvPr>
        <xdr:cNvSpPr>
          <a:spLocks noChangeArrowheads="1"/>
        </xdr:cNvSpPr>
      </xdr:nvSpPr>
      <xdr:spPr bwMode="auto">
        <a:xfrm>
          <a:off x="4371975" y="459105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a:t>
          </a:r>
        </a:p>
      </xdr:txBody>
    </xdr:sp>
    <xdr:clientData/>
  </xdr:twoCellAnchor>
  <xdr:twoCellAnchor>
    <xdr:from>
      <xdr:col>34</xdr:col>
      <xdr:colOff>19050</xdr:colOff>
      <xdr:row>37</xdr:row>
      <xdr:rowOff>95250</xdr:rowOff>
    </xdr:from>
    <xdr:to>
      <xdr:col>38</xdr:col>
      <xdr:colOff>57150</xdr:colOff>
      <xdr:row>40</xdr:row>
      <xdr:rowOff>57150</xdr:rowOff>
    </xdr:to>
    <xdr:sp macro="" textlink="">
      <xdr:nvSpPr>
        <xdr:cNvPr id="211058" name="Line 71">
          <a:extLst>
            <a:ext uri="{FF2B5EF4-FFF2-40B4-BE49-F238E27FC236}">
              <a16:creationId xmlns:a16="http://schemas.microsoft.com/office/drawing/2014/main" id="{FA8CA17C-0449-415B-AD4E-B08EA7916ED7}"/>
            </a:ext>
          </a:extLst>
        </xdr:cNvPr>
        <xdr:cNvSpPr>
          <a:spLocks noChangeShapeType="1"/>
        </xdr:cNvSpPr>
      </xdr:nvSpPr>
      <xdr:spPr bwMode="auto">
        <a:xfrm flipH="1">
          <a:off x="3905250" y="4733925"/>
          <a:ext cx="4953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28575</xdr:colOff>
      <xdr:row>14</xdr:row>
      <xdr:rowOff>114300</xdr:rowOff>
    </xdr:from>
    <xdr:to>
      <xdr:col>47</xdr:col>
      <xdr:colOff>28575</xdr:colOff>
      <xdr:row>16</xdr:row>
      <xdr:rowOff>85969</xdr:rowOff>
    </xdr:to>
    <xdr:sp macro="" textlink="">
      <xdr:nvSpPr>
        <xdr:cNvPr id="38" name="Oval 72">
          <a:extLst>
            <a:ext uri="{FF2B5EF4-FFF2-40B4-BE49-F238E27FC236}">
              <a16:creationId xmlns:a16="http://schemas.microsoft.com/office/drawing/2014/main" id="{4FEEE666-0CB4-4DCA-AF18-0D524E66E9A0}"/>
            </a:ext>
          </a:extLst>
        </xdr:cNvPr>
        <xdr:cNvSpPr>
          <a:spLocks noChangeArrowheads="1"/>
        </xdr:cNvSpPr>
      </xdr:nvSpPr>
      <xdr:spPr bwMode="auto">
        <a:xfrm>
          <a:off x="5172075" y="196215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a:t>
          </a:r>
        </a:p>
      </xdr:txBody>
    </xdr:sp>
    <xdr:clientData/>
  </xdr:twoCellAnchor>
  <xdr:twoCellAnchor>
    <xdr:from>
      <xdr:col>42</xdr:col>
      <xdr:colOff>95250</xdr:colOff>
      <xdr:row>11</xdr:row>
      <xdr:rowOff>123825</xdr:rowOff>
    </xdr:from>
    <xdr:to>
      <xdr:col>45</xdr:col>
      <xdr:colOff>57150</xdr:colOff>
      <xdr:row>15</xdr:row>
      <xdr:rowOff>28575</xdr:rowOff>
    </xdr:to>
    <xdr:sp macro="" textlink="">
      <xdr:nvSpPr>
        <xdr:cNvPr id="211060" name="Line 73">
          <a:extLst>
            <a:ext uri="{FF2B5EF4-FFF2-40B4-BE49-F238E27FC236}">
              <a16:creationId xmlns:a16="http://schemas.microsoft.com/office/drawing/2014/main" id="{97837503-B37D-47EF-9A22-CA9DEFBAF5F2}"/>
            </a:ext>
          </a:extLst>
        </xdr:cNvPr>
        <xdr:cNvSpPr>
          <a:spLocks noChangeShapeType="1"/>
        </xdr:cNvSpPr>
      </xdr:nvSpPr>
      <xdr:spPr bwMode="auto">
        <a:xfrm flipH="1" flipV="1">
          <a:off x="4895850" y="1543050"/>
          <a:ext cx="3048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9525</xdr:colOff>
      <xdr:row>7</xdr:row>
      <xdr:rowOff>19050</xdr:rowOff>
    </xdr:from>
    <xdr:to>
      <xdr:col>80</xdr:col>
      <xdr:colOff>0</xdr:colOff>
      <xdr:row>7</xdr:row>
      <xdr:rowOff>95250</xdr:rowOff>
    </xdr:to>
    <xdr:sp macro="" textlink="">
      <xdr:nvSpPr>
        <xdr:cNvPr id="211061" name="Rectangle 80" descr="40%">
          <a:extLst>
            <a:ext uri="{FF2B5EF4-FFF2-40B4-BE49-F238E27FC236}">
              <a16:creationId xmlns:a16="http://schemas.microsoft.com/office/drawing/2014/main" id="{AB4E7E93-BB13-4905-ADF7-DBCE5AF0AB82}"/>
            </a:ext>
          </a:extLst>
        </xdr:cNvPr>
        <xdr:cNvSpPr>
          <a:spLocks noChangeArrowheads="1"/>
        </xdr:cNvSpPr>
      </xdr:nvSpPr>
      <xdr:spPr bwMode="auto">
        <a:xfrm>
          <a:off x="8696325" y="942975"/>
          <a:ext cx="447675" cy="76200"/>
        </a:xfrm>
        <a:prstGeom prst="rect">
          <a:avLst/>
        </a:prstGeom>
        <a:pattFill prst="pct4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8</xdr:row>
      <xdr:rowOff>19050</xdr:rowOff>
    </xdr:from>
    <xdr:to>
      <xdr:col>80</xdr:col>
      <xdr:colOff>0</xdr:colOff>
      <xdr:row>8</xdr:row>
      <xdr:rowOff>95250</xdr:rowOff>
    </xdr:to>
    <xdr:sp macro="" textlink="">
      <xdr:nvSpPr>
        <xdr:cNvPr id="211062" name="Rectangle 81" descr="20%">
          <a:extLst>
            <a:ext uri="{FF2B5EF4-FFF2-40B4-BE49-F238E27FC236}">
              <a16:creationId xmlns:a16="http://schemas.microsoft.com/office/drawing/2014/main" id="{57C6ED46-BBEC-4ED0-969B-27FBAF4D62B6}"/>
            </a:ext>
          </a:extLst>
        </xdr:cNvPr>
        <xdr:cNvSpPr>
          <a:spLocks noChangeArrowheads="1"/>
        </xdr:cNvSpPr>
      </xdr:nvSpPr>
      <xdr:spPr bwMode="auto">
        <a:xfrm>
          <a:off x="8696325" y="1066800"/>
          <a:ext cx="447675" cy="7620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9</xdr:row>
      <xdr:rowOff>19050</xdr:rowOff>
    </xdr:from>
    <xdr:to>
      <xdr:col>80</xdr:col>
      <xdr:colOff>0</xdr:colOff>
      <xdr:row>9</xdr:row>
      <xdr:rowOff>95250</xdr:rowOff>
    </xdr:to>
    <xdr:sp macro="" textlink="">
      <xdr:nvSpPr>
        <xdr:cNvPr id="211063" name="Rectangle 82" descr="Dark upward diagonal">
          <a:extLst>
            <a:ext uri="{FF2B5EF4-FFF2-40B4-BE49-F238E27FC236}">
              <a16:creationId xmlns:a16="http://schemas.microsoft.com/office/drawing/2014/main" id="{1B807B5D-48A3-4859-A552-A0E3DBBCB524}"/>
            </a:ext>
          </a:extLst>
        </xdr:cNvPr>
        <xdr:cNvSpPr>
          <a:spLocks noChangeArrowheads="1"/>
        </xdr:cNvSpPr>
      </xdr:nvSpPr>
      <xdr:spPr bwMode="auto">
        <a:xfrm>
          <a:off x="8696325" y="1190625"/>
          <a:ext cx="447675" cy="76200"/>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76</xdr:col>
      <xdr:colOff>9525</xdr:colOff>
      <xdr:row>10</xdr:row>
      <xdr:rowOff>28575</xdr:rowOff>
    </xdr:from>
    <xdr:to>
      <xdr:col>80</xdr:col>
      <xdr:colOff>0</xdr:colOff>
      <xdr:row>10</xdr:row>
      <xdr:rowOff>104775</xdr:rowOff>
    </xdr:to>
    <xdr:sp macro="" textlink="">
      <xdr:nvSpPr>
        <xdr:cNvPr id="211064" name="Rectangle 83" descr="Outlined diamond">
          <a:extLst>
            <a:ext uri="{FF2B5EF4-FFF2-40B4-BE49-F238E27FC236}">
              <a16:creationId xmlns:a16="http://schemas.microsoft.com/office/drawing/2014/main" id="{43B8EB81-DA54-49B3-B635-36CE77BAD8B8}"/>
            </a:ext>
          </a:extLst>
        </xdr:cNvPr>
        <xdr:cNvSpPr>
          <a:spLocks noChangeArrowheads="1"/>
        </xdr:cNvSpPr>
      </xdr:nvSpPr>
      <xdr:spPr bwMode="auto">
        <a:xfrm>
          <a:off x="8696325" y="1323975"/>
          <a:ext cx="447675" cy="76200"/>
        </a:xfrm>
        <a:prstGeom prst="rect">
          <a:avLst/>
        </a:prstGeom>
        <a:pattFill prst="openDmnd">
          <a:fgClr>
            <a:srgbClr val="000000"/>
          </a:fgClr>
          <a:bgClr>
            <a:srgbClr val="FFFFFF"/>
          </a:bgClr>
        </a:pattFill>
        <a:ln w="9525">
          <a:solidFill>
            <a:srgbClr val="000000"/>
          </a:solidFill>
          <a:miter lim="800000"/>
          <a:headEnd/>
          <a:tailEnd/>
        </a:ln>
      </xdr:spPr>
    </xdr:sp>
    <xdr:clientData/>
  </xdr:twoCellAnchor>
  <xdr:twoCellAnchor>
    <xdr:from>
      <xdr:col>26</xdr:col>
      <xdr:colOff>0</xdr:colOff>
      <xdr:row>4</xdr:row>
      <xdr:rowOff>104775</xdr:rowOff>
    </xdr:from>
    <xdr:to>
      <xdr:col>40</xdr:col>
      <xdr:colOff>76200</xdr:colOff>
      <xdr:row>9</xdr:row>
      <xdr:rowOff>0</xdr:rowOff>
    </xdr:to>
    <xdr:grpSp>
      <xdr:nvGrpSpPr>
        <xdr:cNvPr id="211065" name="Group 94">
          <a:extLst>
            <a:ext uri="{FF2B5EF4-FFF2-40B4-BE49-F238E27FC236}">
              <a16:creationId xmlns:a16="http://schemas.microsoft.com/office/drawing/2014/main" id="{DFCF9010-B5F1-499E-9DF9-D6178D898C52}"/>
            </a:ext>
          </a:extLst>
        </xdr:cNvPr>
        <xdr:cNvGrpSpPr>
          <a:grpSpLocks/>
        </xdr:cNvGrpSpPr>
      </xdr:nvGrpSpPr>
      <xdr:grpSpPr bwMode="auto">
        <a:xfrm>
          <a:off x="3014870" y="750818"/>
          <a:ext cx="1699591" cy="516421"/>
          <a:chOff x="121" y="32"/>
          <a:chExt cx="220" cy="68"/>
        </a:xfrm>
      </xdr:grpSpPr>
      <xdr:sp macro="" textlink="">
        <xdr:nvSpPr>
          <xdr:cNvPr id="211101" name="Line 95">
            <a:extLst>
              <a:ext uri="{FF2B5EF4-FFF2-40B4-BE49-F238E27FC236}">
                <a16:creationId xmlns:a16="http://schemas.microsoft.com/office/drawing/2014/main" id="{70C7458D-3F94-4E76-B6F2-672A062D3CCA}"/>
              </a:ext>
            </a:extLst>
          </xdr:cNvPr>
          <xdr:cNvSpPr>
            <a:spLocks noChangeShapeType="1"/>
          </xdr:cNvSpPr>
        </xdr:nvSpPr>
        <xdr:spPr bwMode="auto">
          <a:xfrm>
            <a:off x="149" y="49"/>
            <a:ext cx="12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11102" name="Rectangle 96" descr="40%">
            <a:extLst>
              <a:ext uri="{FF2B5EF4-FFF2-40B4-BE49-F238E27FC236}">
                <a16:creationId xmlns:a16="http://schemas.microsoft.com/office/drawing/2014/main" id="{DA1AF390-2616-4556-B999-846AFDDAC1CF}"/>
              </a:ext>
            </a:extLst>
          </xdr:cNvPr>
          <xdr:cNvSpPr>
            <a:spLocks noChangeArrowheads="1"/>
          </xdr:cNvSpPr>
        </xdr:nvSpPr>
        <xdr:spPr bwMode="auto">
          <a:xfrm>
            <a:off x="121" y="69"/>
            <a:ext cx="29" cy="31"/>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11103" name="Rectangle 97" descr="40%">
            <a:extLst>
              <a:ext uri="{FF2B5EF4-FFF2-40B4-BE49-F238E27FC236}">
                <a16:creationId xmlns:a16="http://schemas.microsoft.com/office/drawing/2014/main" id="{46B8433F-971E-4B32-9895-22314893D2D5}"/>
              </a:ext>
            </a:extLst>
          </xdr:cNvPr>
          <xdr:cNvSpPr>
            <a:spLocks noChangeArrowheads="1"/>
          </xdr:cNvSpPr>
        </xdr:nvSpPr>
        <xdr:spPr bwMode="auto">
          <a:xfrm>
            <a:off x="271" y="68"/>
            <a:ext cx="30" cy="32"/>
          </a:xfrm>
          <a:prstGeom prst="rect">
            <a:avLst/>
          </a:prstGeom>
          <a:pattFill prst="pct40">
            <a:fgClr>
              <a:srgbClr val="000000"/>
            </a:fgClr>
            <a:bgClr>
              <a:srgbClr val="FFFFFF"/>
            </a:bgClr>
          </a:pattFill>
          <a:ln w="9525">
            <a:solidFill>
              <a:srgbClr val="000000"/>
            </a:solidFill>
            <a:miter lim="800000"/>
            <a:headEnd/>
            <a:tailEnd/>
          </a:ln>
        </xdr:spPr>
      </xdr:sp>
      <xdr:sp macro="" textlink="">
        <xdr:nvSpPr>
          <xdr:cNvPr id="211104" name="Line 98">
            <a:extLst>
              <a:ext uri="{FF2B5EF4-FFF2-40B4-BE49-F238E27FC236}">
                <a16:creationId xmlns:a16="http://schemas.microsoft.com/office/drawing/2014/main" id="{40A4C538-B58A-41C1-A228-E4CDB40F9246}"/>
              </a:ext>
            </a:extLst>
          </xdr:cNvPr>
          <xdr:cNvSpPr>
            <a:spLocks noChangeShapeType="1"/>
          </xdr:cNvSpPr>
        </xdr:nvSpPr>
        <xdr:spPr bwMode="auto">
          <a:xfrm flipV="1">
            <a:off x="141" y="73"/>
            <a:ext cx="140" cy="1"/>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grpSp>
        <xdr:nvGrpSpPr>
          <xdr:cNvPr id="211105" name="Group 99">
            <a:extLst>
              <a:ext uri="{FF2B5EF4-FFF2-40B4-BE49-F238E27FC236}">
                <a16:creationId xmlns:a16="http://schemas.microsoft.com/office/drawing/2014/main" id="{CFED6314-6400-47B7-8118-EBBFA52E3F95}"/>
              </a:ext>
            </a:extLst>
          </xdr:cNvPr>
          <xdr:cNvGrpSpPr>
            <a:grpSpLocks/>
          </xdr:cNvGrpSpPr>
        </xdr:nvGrpSpPr>
        <xdr:grpSpPr bwMode="auto">
          <a:xfrm>
            <a:off x="266" y="33"/>
            <a:ext cx="75" cy="37"/>
            <a:chOff x="193" y="31"/>
            <a:chExt cx="80" cy="33"/>
          </a:xfrm>
        </xdr:grpSpPr>
        <xdr:sp macro="" textlink="">
          <xdr:nvSpPr>
            <xdr:cNvPr id="211106" name="Line 100">
              <a:extLst>
                <a:ext uri="{FF2B5EF4-FFF2-40B4-BE49-F238E27FC236}">
                  <a16:creationId xmlns:a16="http://schemas.microsoft.com/office/drawing/2014/main" id="{2488B93C-E7BA-4EBF-A5F5-F592D4C75287}"/>
                </a:ext>
              </a:extLst>
            </xdr:cNvPr>
            <xdr:cNvSpPr>
              <a:spLocks noChangeShapeType="1"/>
            </xdr:cNvSpPr>
          </xdr:nvSpPr>
          <xdr:spPr bwMode="auto">
            <a:xfrm flipV="1">
              <a:off x="193" y="47"/>
              <a:ext cx="4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Oval 101">
              <a:extLst>
                <a:ext uri="{FF2B5EF4-FFF2-40B4-BE49-F238E27FC236}">
                  <a16:creationId xmlns:a16="http://schemas.microsoft.com/office/drawing/2014/main" id="{272C40BA-7426-4192-9C35-C082B64D26CE}"/>
                </a:ext>
              </a:extLst>
            </xdr:cNvPr>
            <xdr:cNvSpPr>
              <a:spLocks noChangeArrowheads="1"/>
            </xdr:cNvSpPr>
          </xdr:nvSpPr>
          <xdr:spPr bwMode="auto">
            <a:xfrm>
              <a:off x="242" y="31"/>
              <a:ext cx="31" cy="28"/>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grpSp>
    </xdr:grpSp>
    <xdr:clientData/>
  </xdr:twoCellAnchor>
  <xdr:twoCellAnchor>
    <xdr:from>
      <xdr:col>27</xdr:col>
      <xdr:colOff>95250</xdr:colOff>
      <xdr:row>8</xdr:row>
      <xdr:rowOff>0</xdr:rowOff>
    </xdr:from>
    <xdr:to>
      <xdr:col>27</xdr:col>
      <xdr:colOff>95250</xdr:colOff>
      <xdr:row>15</xdr:row>
      <xdr:rowOff>0</xdr:rowOff>
    </xdr:to>
    <xdr:sp macro="" textlink="">
      <xdr:nvSpPr>
        <xdr:cNvPr id="211066" name="Line 103">
          <a:extLst>
            <a:ext uri="{FF2B5EF4-FFF2-40B4-BE49-F238E27FC236}">
              <a16:creationId xmlns:a16="http://schemas.microsoft.com/office/drawing/2014/main" id="{0C42C45E-12DC-4BAC-9215-9CCDF8E351B4}"/>
            </a:ext>
          </a:extLst>
        </xdr:cNvPr>
        <xdr:cNvSpPr>
          <a:spLocks noChangeShapeType="1"/>
        </xdr:cNvSpPr>
      </xdr:nvSpPr>
      <xdr:spPr bwMode="auto">
        <a:xfrm>
          <a:off x="3181350" y="1047750"/>
          <a:ext cx="0" cy="866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95250</xdr:colOff>
      <xdr:row>15</xdr:row>
      <xdr:rowOff>0</xdr:rowOff>
    </xdr:from>
    <xdr:to>
      <xdr:col>31</xdr:col>
      <xdr:colOff>0</xdr:colOff>
      <xdr:row>15</xdr:row>
      <xdr:rowOff>0</xdr:rowOff>
    </xdr:to>
    <xdr:sp macro="" textlink="">
      <xdr:nvSpPr>
        <xdr:cNvPr id="211067" name="Line 104">
          <a:extLst>
            <a:ext uri="{FF2B5EF4-FFF2-40B4-BE49-F238E27FC236}">
              <a16:creationId xmlns:a16="http://schemas.microsoft.com/office/drawing/2014/main" id="{CF54D4E6-90C4-46E2-BFB0-EAD1FE4BB789}"/>
            </a:ext>
          </a:extLst>
        </xdr:cNvPr>
        <xdr:cNvSpPr>
          <a:spLocks noChangeShapeType="1"/>
        </xdr:cNvSpPr>
      </xdr:nvSpPr>
      <xdr:spPr bwMode="auto">
        <a:xfrm>
          <a:off x="3181350" y="1914525"/>
          <a:ext cx="3619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95250</xdr:colOff>
      <xdr:row>8</xdr:row>
      <xdr:rowOff>0</xdr:rowOff>
    </xdr:from>
    <xdr:to>
      <xdr:col>35</xdr:col>
      <xdr:colOff>95250</xdr:colOff>
      <xdr:row>8</xdr:row>
      <xdr:rowOff>0</xdr:rowOff>
    </xdr:to>
    <xdr:sp macro="" textlink="">
      <xdr:nvSpPr>
        <xdr:cNvPr id="211068" name="Line 105">
          <a:extLst>
            <a:ext uri="{FF2B5EF4-FFF2-40B4-BE49-F238E27FC236}">
              <a16:creationId xmlns:a16="http://schemas.microsoft.com/office/drawing/2014/main" id="{AE9AD933-5091-4F86-BDC9-E478197D8CF8}"/>
            </a:ext>
          </a:extLst>
        </xdr:cNvPr>
        <xdr:cNvSpPr>
          <a:spLocks noChangeShapeType="1"/>
        </xdr:cNvSpPr>
      </xdr:nvSpPr>
      <xdr:spPr bwMode="auto">
        <a:xfrm flipV="1">
          <a:off x="3181350" y="104775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95250</xdr:colOff>
      <xdr:row>8</xdr:row>
      <xdr:rowOff>9525</xdr:rowOff>
    </xdr:from>
    <xdr:to>
      <xdr:col>35</xdr:col>
      <xdr:colOff>95250</xdr:colOff>
      <xdr:row>15</xdr:row>
      <xdr:rowOff>9525</xdr:rowOff>
    </xdr:to>
    <xdr:sp macro="" textlink="">
      <xdr:nvSpPr>
        <xdr:cNvPr id="211069" name="Line 106">
          <a:extLst>
            <a:ext uri="{FF2B5EF4-FFF2-40B4-BE49-F238E27FC236}">
              <a16:creationId xmlns:a16="http://schemas.microsoft.com/office/drawing/2014/main" id="{BC753467-C522-42E8-B813-A6CDA94F00D7}"/>
            </a:ext>
          </a:extLst>
        </xdr:cNvPr>
        <xdr:cNvSpPr>
          <a:spLocks noChangeShapeType="1"/>
        </xdr:cNvSpPr>
      </xdr:nvSpPr>
      <xdr:spPr bwMode="auto">
        <a:xfrm>
          <a:off x="4095750" y="1057275"/>
          <a:ext cx="0" cy="866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15</xdr:row>
      <xdr:rowOff>0</xdr:rowOff>
    </xdr:from>
    <xdr:to>
      <xdr:col>35</xdr:col>
      <xdr:colOff>104775</xdr:colOff>
      <xdr:row>15</xdr:row>
      <xdr:rowOff>0</xdr:rowOff>
    </xdr:to>
    <xdr:sp macro="" textlink="">
      <xdr:nvSpPr>
        <xdr:cNvPr id="211070" name="Line 107">
          <a:extLst>
            <a:ext uri="{FF2B5EF4-FFF2-40B4-BE49-F238E27FC236}">
              <a16:creationId xmlns:a16="http://schemas.microsoft.com/office/drawing/2014/main" id="{F88EED80-6F19-4DB9-B35F-0A69979F1DBE}"/>
            </a:ext>
          </a:extLst>
        </xdr:cNvPr>
        <xdr:cNvSpPr>
          <a:spLocks noChangeShapeType="1"/>
        </xdr:cNvSpPr>
      </xdr:nvSpPr>
      <xdr:spPr bwMode="auto">
        <a:xfrm>
          <a:off x="3781425" y="1914525"/>
          <a:ext cx="323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7</xdr:row>
      <xdr:rowOff>9525</xdr:rowOff>
    </xdr:from>
    <xdr:to>
      <xdr:col>24</xdr:col>
      <xdr:colOff>95250</xdr:colOff>
      <xdr:row>15</xdr:row>
      <xdr:rowOff>9525</xdr:rowOff>
    </xdr:to>
    <xdr:sp macro="" textlink="">
      <xdr:nvSpPr>
        <xdr:cNvPr id="211071" name="Line 109">
          <a:extLst>
            <a:ext uri="{FF2B5EF4-FFF2-40B4-BE49-F238E27FC236}">
              <a16:creationId xmlns:a16="http://schemas.microsoft.com/office/drawing/2014/main" id="{9B3B3D50-4F05-403C-BE74-E8958B933F05}"/>
            </a:ext>
          </a:extLst>
        </xdr:cNvPr>
        <xdr:cNvSpPr>
          <a:spLocks noChangeShapeType="1"/>
        </xdr:cNvSpPr>
      </xdr:nvSpPr>
      <xdr:spPr bwMode="auto">
        <a:xfrm>
          <a:off x="2838450" y="933450"/>
          <a:ext cx="0" cy="9906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15</xdr:row>
      <xdr:rowOff>0</xdr:rowOff>
    </xdr:from>
    <xdr:to>
      <xdr:col>25</xdr:col>
      <xdr:colOff>95250</xdr:colOff>
      <xdr:row>15</xdr:row>
      <xdr:rowOff>0</xdr:rowOff>
    </xdr:to>
    <xdr:sp macro="" textlink="">
      <xdr:nvSpPr>
        <xdr:cNvPr id="211072" name="Line 110">
          <a:extLst>
            <a:ext uri="{FF2B5EF4-FFF2-40B4-BE49-F238E27FC236}">
              <a16:creationId xmlns:a16="http://schemas.microsoft.com/office/drawing/2014/main" id="{BEBB445A-5560-4EA2-97AE-CC72B206F8DA}"/>
            </a:ext>
          </a:extLst>
        </xdr:cNvPr>
        <xdr:cNvSpPr>
          <a:spLocks noChangeShapeType="1"/>
        </xdr:cNvSpPr>
      </xdr:nvSpPr>
      <xdr:spPr bwMode="auto">
        <a:xfrm>
          <a:off x="2724150" y="19145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8</xdr:row>
      <xdr:rowOff>95250</xdr:rowOff>
    </xdr:from>
    <xdr:to>
      <xdr:col>27</xdr:col>
      <xdr:colOff>95250</xdr:colOff>
      <xdr:row>9</xdr:row>
      <xdr:rowOff>104775</xdr:rowOff>
    </xdr:to>
    <xdr:sp macro="" textlink="">
      <xdr:nvSpPr>
        <xdr:cNvPr id="211073" name="Line 111">
          <a:extLst>
            <a:ext uri="{FF2B5EF4-FFF2-40B4-BE49-F238E27FC236}">
              <a16:creationId xmlns:a16="http://schemas.microsoft.com/office/drawing/2014/main" id="{D25D201C-7EE8-4E98-BF25-D2AE4165A532}"/>
            </a:ext>
          </a:extLst>
        </xdr:cNvPr>
        <xdr:cNvSpPr>
          <a:spLocks noChangeShapeType="1"/>
        </xdr:cNvSpPr>
      </xdr:nvSpPr>
      <xdr:spPr bwMode="auto">
        <a:xfrm flipH="1" flipV="1">
          <a:off x="2571750" y="1143000"/>
          <a:ext cx="60960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xdr:colOff>
      <xdr:row>7</xdr:row>
      <xdr:rowOff>112395</xdr:rowOff>
    </xdr:from>
    <xdr:to>
      <xdr:col>22</xdr:col>
      <xdr:colOff>64858</xdr:colOff>
      <xdr:row>9</xdr:row>
      <xdr:rowOff>102870</xdr:rowOff>
    </xdr:to>
    <xdr:sp macro="" textlink="">
      <xdr:nvSpPr>
        <xdr:cNvPr id="60" name="Oval 112">
          <a:extLst>
            <a:ext uri="{FF2B5EF4-FFF2-40B4-BE49-F238E27FC236}">
              <a16:creationId xmlns:a16="http://schemas.microsoft.com/office/drawing/2014/main" id="{D3192CA1-4A0B-452A-B5FC-FC457865E70D}"/>
            </a:ext>
          </a:extLst>
        </xdr:cNvPr>
        <xdr:cNvSpPr>
          <a:spLocks noChangeArrowheads="1"/>
        </xdr:cNvSpPr>
      </xdr:nvSpPr>
      <xdr:spPr bwMode="auto">
        <a:xfrm>
          <a:off x="2343150" y="1093470"/>
          <a:ext cx="228600" cy="238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clientData/>
  </xdr:twoCellAnchor>
  <xdr:twoCellAnchor>
    <xdr:from>
      <xdr:col>23</xdr:col>
      <xdr:colOff>9525</xdr:colOff>
      <xdr:row>4</xdr:row>
      <xdr:rowOff>9525</xdr:rowOff>
    </xdr:from>
    <xdr:to>
      <xdr:col>32</xdr:col>
      <xdr:colOff>0</xdr:colOff>
      <xdr:row>9</xdr:row>
      <xdr:rowOff>47625</xdr:rowOff>
    </xdr:to>
    <xdr:grpSp>
      <xdr:nvGrpSpPr>
        <xdr:cNvPr id="211075" name="Group 113">
          <a:extLst>
            <a:ext uri="{FF2B5EF4-FFF2-40B4-BE49-F238E27FC236}">
              <a16:creationId xmlns:a16="http://schemas.microsoft.com/office/drawing/2014/main" id="{CAEAE2F7-69DD-4AF2-B89A-6D845A6D2458}"/>
            </a:ext>
          </a:extLst>
        </xdr:cNvPr>
        <xdr:cNvGrpSpPr>
          <a:grpSpLocks/>
        </xdr:cNvGrpSpPr>
      </xdr:nvGrpSpPr>
      <xdr:grpSpPr bwMode="auto">
        <a:xfrm>
          <a:off x="2676525" y="655568"/>
          <a:ext cx="1034084" cy="659296"/>
          <a:chOff x="510" y="177"/>
          <a:chExt cx="134" cy="90"/>
        </a:xfrm>
      </xdr:grpSpPr>
      <xdr:sp macro="" textlink="">
        <xdr:nvSpPr>
          <xdr:cNvPr id="211096" name="Line 114">
            <a:extLst>
              <a:ext uri="{FF2B5EF4-FFF2-40B4-BE49-F238E27FC236}">
                <a16:creationId xmlns:a16="http://schemas.microsoft.com/office/drawing/2014/main" id="{0DB65B23-B278-4CE4-AAC5-8A4167B911D8}"/>
              </a:ext>
            </a:extLst>
          </xdr:cNvPr>
          <xdr:cNvSpPr>
            <a:spLocks noChangeShapeType="1"/>
          </xdr:cNvSpPr>
        </xdr:nvSpPr>
        <xdr:spPr bwMode="auto">
          <a:xfrm flipH="1" flipV="1">
            <a:off x="533" y="208"/>
            <a:ext cx="101" cy="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 name="Oval 115">
            <a:extLst>
              <a:ext uri="{FF2B5EF4-FFF2-40B4-BE49-F238E27FC236}">
                <a16:creationId xmlns:a16="http://schemas.microsoft.com/office/drawing/2014/main" id="{D6877792-56FF-428A-ABA9-249D2B772D69}"/>
              </a:ext>
            </a:extLst>
          </xdr:cNvPr>
          <xdr:cNvSpPr>
            <a:spLocks noChangeArrowheads="1"/>
          </xdr:cNvSpPr>
        </xdr:nvSpPr>
        <xdr:spPr bwMode="auto">
          <a:xfrm>
            <a:off x="510" y="177"/>
            <a:ext cx="29" cy="34"/>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a:t>
            </a:r>
          </a:p>
        </xdr:txBody>
      </xdr:sp>
      <xdr:sp macro="" textlink="">
        <xdr:nvSpPr>
          <xdr:cNvPr id="211098" name="Line 116">
            <a:extLst>
              <a:ext uri="{FF2B5EF4-FFF2-40B4-BE49-F238E27FC236}">
                <a16:creationId xmlns:a16="http://schemas.microsoft.com/office/drawing/2014/main" id="{23818E0E-9BE3-48DF-AEEE-6C2DA05F9420}"/>
              </a:ext>
            </a:extLst>
          </xdr:cNvPr>
          <xdr:cNvSpPr>
            <a:spLocks noChangeShapeType="1"/>
          </xdr:cNvSpPr>
        </xdr:nvSpPr>
        <xdr:spPr bwMode="auto">
          <a:xfrm flipV="1">
            <a:off x="625" y="261"/>
            <a:ext cx="19"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1099" name="Line 117">
            <a:extLst>
              <a:ext uri="{FF2B5EF4-FFF2-40B4-BE49-F238E27FC236}">
                <a16:creationId xmlns:a16="http://schemas.microsoft.com/office/drawing/2014/main" id="{73FB1BE6-18A9-4D17-824F-8FC92DA10905}"/>
              </a:ext>
            </a:extLst>
          </xdr:cNvPr>
          <xdr:cNvSpPr>
            <a:spLocks noChangeShapeType="1"/>
          </xdr:cNvSpPr>
        </xdr:nvSpPr>
        <xdr:spPr bwMode="auto">
          <a:xfrm>
            <a:off x="625" y="262"/>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1100" name="Line 118">
            <a:extLst>
              <a:ext uri="{FF2B5EF4-FFF2-40B4-BE49-F238E27FC236}">
                <a16:creationId xmlns:a16="http://schemas.microsoft.com/office/drawing/2014/main" id="{05E7B464-36E1-43E7-8303-7F31212D5A43}"/>
              </a:ext>
            </a:extLst>
          </xdr:cNvPr>
          <xdr:cNvSpPr>
            <a:spLocks noChangeShapeType="1"/>
          </xdr:cNvSpPr>
        </xdr:nvSpPr>
        <xdr:spPr bwMode="auto">
          <a:xfrm>
            <a:off x="643" y="261"/>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32</xdr:col>
      <xdr:colOff>38100</xdr:colOff>
      <xdr:row>25</xdr:row>
      <xdr:rowOff>9525</xdr:rowOff>
    </xdr:from>
    <xdr:to>
      <xdr:col>32</xdr:col>
      <xdr:colOff>38100</xdr:colOff>
      <xdr:row>33</xdr:row>
      <xdr:rowOff>123825</xdr:rowOff>
    </xdr:to>
    <xdr:sp macro="" textlink="">
      <xdr:nvSpPr>
        <xdr:cNvPr id="211076" name="Line 7">
          <a:extLst>
            <a:ext uri="{FF2B5EF4-FFF2-40B4-BE49-F238E27FC236}">
              <a16:creationId xmlns:a16="http://schemas.microsoft.com/office/drawing/2014/main" id="{887DB4F7-CA6B-4185-96FF-A73F34B3EF7B}"/>
            </a:ext>
          </a:extLst>
        </xdr:cNvPr>
        <xdr:cNvSpPr>
          <a:spLocks noChangeShapeType="1"/>
        </xdr:cNvSpPr>
      </xdr:nvSpPr>
      <xdr:spPr bwMode="auto">
        <a:xfrm flipH="1">
          <a:off x="3695700" y="3162300"/>
          <a:ext cx="0" cy="110490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114300</xdr:colOff>
      <xdr:row>25</xdr:row>
      <xdr:rowOff>9525</xdr:rowOff>
    </xdr:from>
    <xdr:to>
      <xdr:col>33</xdr:col>
      <xdr:colOff>9525</xdr:colOff>
      <xdr:row>33</xdr:row>
      <xdr:rowOff>123825</xdr:rowOff>
    </xdr:to>
    <xdr:sp macro="" textlink="">
      <xdr:nvSpPr>
        <xdr:cNvPr id="211077" name="Line 8">
          <a:extLst>
            <a:ext uri="{FF2B5EF4-FFF2-40B4-BE49-F238E27FC236}">
              <a16:creationId xmlns:a16="http://schemas.microsoft.com/office/drawing/2014/main" id="{4A794E6E-45DD-4443-AC9C-365D4E98CA17}"/>
            </a:ext>
          </a:extLst>
        </xdr:cNvPr>
        <xdr:cNvSpPr>
          <a:spLocks noChangeShapeType="1"/>
        </xdr:cNvSpPr>
      </xdr:nvSpPr>
      <xdr:spPr bwMode="auto">
        <a:xfrm>
          <a:off x="3771900" y="3162300"/>
          <a:ext cx="9525" cy="110490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xdr:colOff>
      <xdr:row>9</xdr:row>
      <xdr:rowOff>0</xdr:rowOff>
    </xdr:from>
    <xdr:to>
      <xdr:col>32</xdr:col>
      <xdr:colOff>28575</xdr:colOff>
      <xdr:row>25</xdr:row>
      <xdr:rowOff>0</xdr:rowOff>
    </xdr:to>
    <xdr:sp macro="" textlink="">
      <xdr:nvSpPr>
        <xdr:cNvPr id="211078" name="Line 30">
          <a:extLst>
            <a:ext uri="{FF2B5EF4-FFF2-40B4-BE49-F238E27FC236}">
              <a16:creationId xmlns:a16="http://schemas.microsoft.com/office/drawing/2014/main" id="{9A72D230-893A-46BE-A8FC-ED13702CFE5F}"/>
            </a:ext>
          </a:extLst>
        </xdr:cNvPr>
        <xdr:cNvSpPr>
          <a:spLocks noChangeShapeType="1"/>
        </xdr:cNvSpPr>
      </xdr:nvSpPr>
      <xdr:spPr bwMode="auto">
        <a:xfrm>
          <a:off x="3676650" y="1171575"/>
          <a:ext cx="9525"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9</xdr:row>
      <xdr:rowOff>0</xdr:rowOff>
    </xdr:from>
    <xdr:to>
      <xdr:col>33</xdr:col>
      <xdr:colOff>0</xdr:colOff>
      <xdr:row>24</xdr:row>
      <xdr:rowOff>123825</xdr:rowOff>
    </xdr:to>
    <xdr:sp macro="" textlink="">
      <xdr:nvSpPr>
        <xdr:cNvPr id="211079" name="Line 31">
          <a:extLst>
            <a:ext uri="{FF2B5EF4-FFF2-40B4-BE49-F238E27FC236}">
              <a16:creationId xmlns:a16="http://schemas.microsoft.com/office/drawing/2014/main" id="{5898D7B7-18CC-4F03-823B-01A1D864CE2B}"/>
            </a:ext>
          </a:extLst>
        </xdr:cNvPr>
        <xdr:cNvSpPr>
          <a:spLocks noChangeShapeType="1"/>
        </xdr:cNvSpPr>
      </xdr:nvSpPr>
      <xdr:spPr bwMode="auto">
        <a:xfrm>
          <a:off x="3762375" y="1171575"/>
          <a:ext cx="9525" cy="1981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104775</xdr:colOff>
      <xdr:row>9</xdr:row>
      <xdr:rowOff>0</xdr:rowOff>
    </xdr:from>
    <xdr:to>
      <xdr:col>33</xdr:col>
      <xdr:colOff>19050</xdr:colOff>
      <xdr:row>9</xdr:row>
      <xdr:rowOff>47625</xdr:rowOff>
    </xdr:to>
    <xdr:grpSp>
      <xdr:nvGrpSpPr>
        <xdr:cNvPr id="211080" name="Group 113">
          <a:extLst>
            <a:ext uri="{FF2B5EF4-FFF2-40B4-BE49-F238E27FC236}">
              <a16:creationId xmlns:a16="http://schemas.microsoft.com/office/drawing/2014/main" id="{84F1565A-C5EF-4EE4-AC67-E044AC8274F9}"/>
            </a:ext>
          </a:extLst>
        </xdr:cNvPr>
        <xdr:cNvGrpSpPr>
          <a:grpSpLocks/>
        </xdr:cNvGrpSpPr>
      </xdr:nvGrpSpPr>
      <xdr:grpSpPr bwMode="auto">
        <a:xfrm>
          <a:off x="3699427" y="1267239"/>
          <a:ext cx="146188" cy="47625"/>
          <a:chOff x="625" y="261"/>
          <a:chExt cx="19" cy="6"/>
        </a:xfrm>
      </xdr:grpSpPr>
      <xdr:sp macro="" textlink="">
        <xdr:nvSpPr>
          <xdr:cNvPr id="211093" name="Line 116">
            <a:extLst>
              <a:ext uri="{FF2B5EF4-FFF2-40B4-BE49-F238E27FC236}">
                <a16:creationId xmlns:a16="http://schemas.microsoft.com/office/drawing/2014/main" id="{163ECA33-8775-432B-87B6-2206959DFDD7}"/>
              </a:ext>
            </a:extLst>
          </xdr:cNvPr>
          <xdr:cNvSpPr>
            <a:spLocks noChangeShapeType="1"/>
          </xdr:cNvSpPr>
        </xdr:nvSpPr>
        <xdr:spPr bwMode="auto">
          <a:xfrm flipV="1">
            <a:off x="625" y="261"/>
            <a:ext cx="19"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1094" name="Line 117">
            <a:extLst>
              <a:ext uri="{FF2B5EF4-FFF2-40B4-BE49-F238E27FC236}">
                <a16:creationId xmlns:a16="http://schemas.microsoft.com/office/drawing/2014/main" id="{AB17CB8E-0F53-408C-BAA5-A373CEE7526C}"/>
              </a:ext>
            </a:extLst>
          </xdr:cNvPr>
          <xdr:cNvSpPr>
            <a:spLocks noChangeShapeType="1"/>
          </xdr:cNvSpPr>
        </xdr:nvSpPr>
        <xdr:spPr bwMode="auto">
          <a:xfrm>
            <a:off x="625" y="262"/>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1095" name="Line 118">
            <a:extLst>
              <a:ext uri="{FF2B5EF4-FFF2-40B4-BE49-F238E27FC236}">
                <a16:creationId xmlns:a16="http://schemas.microsoft.com/office/drawing/2014/main" id="{8F7AC3B5-CB22-42DD-AA46-21A1CF7CEB10}"/>
              </a:ext>
            </a:extLst>
          </xdr:cNvPr>
          <xdr:cNvSpPr>
            <a:spLocks noChangeShapeType="1"/>
          </xdr:cNvSpPr>
        </xdr:nvSpPr>
        <xdr:spPr bwMode="auto">
          <a:xfrm>
            <a:off x="643" y="261"/>
            <a:ext cx="0" cy="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110291</xdr:colOff>
      <xdr:row>15</xdr:row>
      <xdr:rowOff>2835</xdr:rowOff>
    </xdr:from>
    <xdr:to>
      <xdr:col>30</xdr:col>
      <xdr:colOff>2</xdr:colOff>
      <xdr:row>48</xdr:row>
      <xdr:rowOff>2839</xdr:rowOff>
    </xdr:to>
    <xdr:cxnSp macro="">
      <xdr:nvCxnSpPr>
        <xdr:cNvPr id="75" name="Straight Connector 74">
          <a:extLst>
            <a:ext uri="{FF2B5EF4-FFF2-40B4-BE49-F238E27FC236}">
              <a16:creationId xmlns:a16="http://schemas.microsoft.com/office/drawing/2014/main" id="{4C94AD75-8C02-485E-98F5-5E3A898549F6}"/>
            </a:ext>
          </a:extLst>
        </xdr:cNvPr>
        <xdr:cNvCxnSpPr/>
      </xdr:nvCxnSpPr>
      <xdr:spPr>
        <a:xfrm rot="5400000">
          <a:off x="1383882" y="4009269"/>
          <a:ext cx="4086229" cy="40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113632</xdr:colOff>
      <xdr:row>48</xdr:row>
      <xdr:rowOff>7854</xdr:rowOff>
    </xdr:from>
    <xdr:to>
      <xdr:col>34</xdr:col>
      <xdr:colOff>10027</xdr:colOff>
      <xdr:row>48</xdr:row>
      <xdr:rowOff>7854</xdr:rowOff>
    </xdr:to>
    <xdr:cxnSp macro="">
      <xdr:nvCxnSpPr>
        <xdr:cNvPr id="76" name="Straight Connector 75">
          <a:extLst>
            <a:ext uri="{FF2B5EF4-FFF2-40B4-BE49-F238E27FC236}">
              <a16:creationId xmlns:a16="http://schemas.microsoft.com/office/drawing/2014/main" id="{C271C4C3-07C9-4F7D-BDB2-41C0C8393A04}"/>
            </a:ext>
          </a:extLst>
        </xdr:cNvPr>
        <xdr:cNvCxnSpPr/>
      </xdr:nvCxnSpPr>
      <xdr:spPr>
        <a:xfrm rot="16200000" flipH="1">
          <a:off x="3662280" y="5825456"/>
          <a:ext cx="0" cy="4678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10027</xdr:colOff>
      <xdr:row>15</xdr:row>
      <xdr:rowOff>5013</xdr:rowOff>
    </xdr:from>
    <xdr:to>
      <xdr:col>34</xdr:col>
      <xdr:colOff>30079</xdr:colOff>
      <xdr:row>48</xdr:row>
      <xdr:rowOff>5014</xdr:rowOff>
    </xdr:to>
    <xdr:cxnSp macro="">
      <xdr:nvCxnSpPr>
        <xdr:cNvPr id="77" name="Straight Connector 76">
          <a:extLst>
            <a:ext uri="{FF2B5EF4-FFF2-40B4-BE49-F238E27FC236}">
              <a16:creationId xmlns:a16="http://schemas.microsoft.com/office/drawing/2014/main" id="{6AF4AF33-2E58-4213-9A86-1995E2C6A830}"/>
            </a:ext>
          </a:extLst>
        </xdr:cNvPr>
        <xdr:cNvCxnSpPr/>
      </xdr:nvCxnSpPr>
      <xdr:spPr>
        <a:xfrm rot="5400000">
          <a:off x="1858127" y="4014788"/>
          <a:ext cx="4086226" cy="10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38</xdr:row>
      <xdr:rowOff>123825</xdr:rowOff>
    </xdr:from>
    <xdr:to>
      <xdr:col>25</xdr:col>
      <xdr:colOff>104775</xdr:colOff>
      <xdr:row>38</xdr:row>
      <xdr:rowOff>123825</xdr:rowOff>
    </xdr:to>
    <xdr:sp macro="" textlink="">
      <xdr:nvSpPr>
        <xdr:cNvPr id="211084" name="Line 50">
          <a:extLst>
            <a:ext uri="{FF2B5EF4-FFF2-40B4-BE49-F238E27FC236}">
              <a16:creationId xmlns:a16="http://schemas.microsoft.com/office/drawing/2014/main" id="{DBB13437-1A2D-4181-9498-C66BF4D8F684}"/>
            </a:ext>
          </a:extLst>
        </xdr:cNvPr>
        <xdr:cNvSpPr>
          <a:spLocks noChangeShapeType="1"/>
        </xdr:cNvSpPr>
      </xdr:nvSpPr>
      <xdr:spPr bwMode="auto">
        <a:xfrm>
          <a:off x="2733675" y="48863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33</xdr:row>
      <xdr:rowOff>123825</xdr:rowOff>
    </xdr:from>
    <xdr:to>
      <xdr:col>24</xdr:col>
      <xdr:colOff>114300</xdr:colOff>
      <xdr:row>38</xdr:row>
      <xdr:rowOff>123825</xdr:rowOff>
    </xdr:to>
    <xdr:sp macro="" textlink="">
      <xdr:nvSpPr>
        <xdr:cNvPr id="211085" name="Line 52">
          <a:extLst>
            <a:ext uri="{FF2B5EF4-FFF2-40B4-BE49-F238E27FC236}">
              <a16:creationId xmlns:a16="http://schemas.microsoft.com/office/drawing/2014/main" id="{13C0F820-2C98-4C2E-86C7-D933620AD7FA}"/>
            </a:ext>
          </a:extLst>
        </xdr:cNvPr>
        <xdr:cNvSpPr>
          <a:spLocks noChangeShapeType="1"/>
        </xdr:cNvSpPr>
      </xdr:nvSpPr>
      <xdr:spPr bwMode="auto">
        <a:xfrm>
          <a:off x="2857500" y="4267200"/>
          <a:ext cx="0" cy="619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34</xdr:row>
      <xdr:rowOff>9525</xdr:rowOff>
    </xdr:from>
    <xdr:to>
      <xdr:col>26</xdr:col>
      <xdr:colOff>0</xdr:colOff>
      <xdr:row>34</xdr:row>
      <xdr:rowOff>9525</xdr:rowOff>
    </xdr:to>
    <xdr:sp macro="" textlink="">
      <xdr:nvSpPr>
        <xdr:cNvPr id="211086" name="Line 66">
          <a:extLst>
            <a:ext uri="{FF2B5EF4-FFF2-40B4-BE49-F238E27FC236}">
              <a16:creationId xmlns:a16="http://schemas.microsoft.com/office/drawing/2014/main" id="{8C4ED947-19EB-4C51-A6FD-BA2A74130C14}"/>
            </a:ext>
          </a:extLst>
        </xdr:cNvPr>
        <xdr:cNvSpPr>
          <a:spLocks noChangeShapeType="1"/>
        </xdr:cNvSpPr>
      </xdr:nvSpPr>
      <xdr:spPr bwMode="auto">
        <a:xfrm>
          <a:off x="2724150" y="42767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114300</xdr:rowOff>
    </xdr:from>
    <xdr:to>
      <xdr:col>24</xdr:col>
      <xdr:colOff>114300</xdr:colOff>
      <xdr:row>34</xdr:row>
      <xdr:rowOff>0</xdr:rowOff>
    </xdr:to>
    <xdr:sp macro="" textlink="">
      <xdr:nvSpPr>
        <xdr:cNvPr id="211087" name="Line 53">
          <a:extLst>
            <a:ext uri="{FF2B5EF4-FFF2-40B4-BE49-F238E27FC236}">
              <a16:creationId xmlns:a16="http://schemas.microsoft.com/office/drawing/2014/main" id="{1CC66E67-761A-428B-8366-BA8D1BDCCE57}"/>
            </a:ext>
          </a:extLst>
        </xdr:cNvPr>
        <xdr:cNvSpPr>
          <a:spLocks noChangeShapeType="1"/>
        </xdr:cNvSpPr>
      </xdr:nvSpPr>
      <xdr:spPr bwMode="auto">
        <a:xfrm flipH="1">
          <a:off x="2857500" y="3143250"/>
          <a:ext cx="0" cy="11239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76200</xdr:colOff>
      <xdr:row>11</xdr:row>
      <xdr:rowOff>47625</xdr:rowOff>
    </xdr:from>
    <xdr:to>
      <xdr:col>43</xdr:col>
      <xdr:colOff>114300</xdr:colOff>
      <xdr:row>11</xdr:row>
      <xdr:rowOff>47625</xdr:rowOff>
    </xdr:to>
    <xdr:sp macro="" textlink="">
      <xdr:nvSpPr>
        <xdr:cNvPr id="211088" name="Line 29">
          <a:extLst>
            <a:ext uri="{FF2B5EF4-FFF2-40B4-BE49-F238E27FC236}">
              <a16:creationId xmlns:a16="http://schemas.microsoft.com/office/drawing/2014/main" id="{84291645-7C65-4BC3-91FF-81A843AECC01}"/>
            </a:ext>
          </a:extLst>
        </xdr:cNvPr>
        <xdr:cNvSpPr>
          <a:spLocks noChangeShapeType="1"/>
        </xdr:cNvSpPr>
      </xdr:nvSpPr>
      <xdr:spPr bwMode="auto">
        <a:xfrm>
          <a:off x="3619500" y="1466850"/>
          <a:ext cx="14097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34</xdr:row>
      <xdr:rowOff>114300</xdr:rowOff>
    </xdr:from>
    <xdr:to>
      <xdr:col>39</xdr:col>
      <xdr:colOff>19050</xdr:colOff>
      <xdr:row>40</xdr:row>
      <xdr:rowOff>76200</xdr:rowOff>
    </xdr:to>
    <xdr:sp macro="" textlink="">
      <xdr:nvSpPr>
        <xdr:cNvPr id="211089" name="Line 47">
          <a:extLst>
            <a:ext uri="{FF2B5EF4-FFF2-40B4-BE49-F238E27FC236}">
              <a16:creationId xmlns:a16="http://schemas.microsoft.com/office/drawing/2014/main" id="{B6CC5BD9-06F8-4059-B5D4-851434FEE712}"/>
            </a:ext>
          </a:extLst>
        </xdr:cNvPr>
        <xdr:cNvSpPr>
          <a:spLocks noChangeShapeType="1"/>
        </xdr:cNvSpPr>
      </xdr:nvSpPr>
      <xdr:spPr bwMode="auto">
        <a:xfrm flipV="1">
          <a:off x="3629025" y="4381500"/>
          <a:ext cx="847725"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14</xdr:row>
      <xdr:rowOff>28575</xdr:rowOff>
    </xdr:from>
    <xdr:to>
      <xdr:col>34</xdr:col>
      <xdr:colOff>57150</xdr:colOff>
      <xdr:row>14</xdr:row>
      <xdr:rowOff>76200</xdr:rowOff>
    </xdr:to>
    <xdr:sp macro="" textlink="">
      <xdr:nvSpPr>
        <xdr:cNvPr id="211090" name="Line 15">
          <a:extLst>
            <a:ext uri="{FF2B5EF4-FFF2-40B4-BE49-F238E27FC236}">
              <a16:creationId xmlns:a16="http://schemas.microsoft.com/office/drawing/2014/main" id="{195CF154-13C8-43AE-8311-0F260400F32E}"/>
            </a:ext>
          </a:extLst>
        </xdr:cNvPr>
        <xdr:cNvSpPr>
          <a:spLocks noChangeShapeType="1"/>
        </xdr:cNvSpPr>
      </xdr:nvSpPr>
      <xdr:spPr bwMode="auto">
        <a:xfrm>
          <a:off x="3629025" y="1819275"/>
          <a:ext cx="31432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8</xdr:row>
      <xdr:rowOff>28575</xdr:rowOff>
    </xdr:from>
    <xdr:to>
      <xdr:col>32</xdr:col>
      <xdr:colOff>57150</xdr:colOff>
      <xdr:row>8</xdr:row>
      <xdr:rowOff>123825</xdr:rowOff>
    </xdr:to>
    <xdr:sp macro="" textlink="">
      <xdr:nvSpPr>
        <xdr:cNvPr id="211091" name="Line 15">
          <a:extLst>
            <a:ext uri="{FF2B5EF4-FFF2-40B4-BE49-F238E27FC236}">
              <a16:creationId xmlns:a16="http://schemas.microsoft.com/office/drawing/2014/main" id="{A5D7AE4F-DA1C-43A8-8F34-8170DD694D44}"/>
            </a:ext>
          </a:extLst>
        </xdr:cNvPr>
        <xdr:cNvSpPr>
          <a:spLocks noChangeShapeType="1"/>
        </xdr:cNvSpPr>
      </xdr:nvSpPr>
      <xdr:spPr bwMode="auto">
        <a:xfrm>
          <a:off x="3438525" y="1076325"/>
          <a:ext cx="276225"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11</xdr:row>
      <xdr:rowOff>66675</xdr:rowOff>
    </xdr:from>
    <xdr:to>
      <xdr:col>44</xdr:col>
      <xdr:colOff>38100</xdr:colOff>
      <xdr:row>13</xdr:row>
      <xdr:rowOff>104775</xdr:rowOff>
    </xdr:to>
    <xdr:sp macro="" textlink="">
      <xdr:nvSpPr>
        <xdr:cNvPr id="211092" name="Line 73">
          <a:extLst>
            <a:ext uri="{FF2B5EF4-FFF2-40B4-BE49-F238E27FC236}">
              <a16:creationId xmlns:a16="http://schemas.microsoft.com/office/drawing/2014/main" id="{2ACBE301-68EE-4392-9C73-1ACAC7AF3C69}"/>
            </a:ext>
          </a:extLst>
        </xdr:cNvPr>
        <xdr:cNvSpPr>
          <a:spLocks noChangeShapeType="1"/>
        </xdr:cNvSpPr>
      </xdr:nvSpPr>
      <xdr:spPr bwMode="auto">
        <a:xfrm flipH="1" flipV="1">
          <a:off x="4410075" y="1485900"/>
          <a:ext cx="65722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M3:AG30"/>
  <sheetViews>
    <sheetView showRuler="0" zoomScaleNormal="100" workbookViewId="0">
      <selection activeCell="Y13" sqref="Y13:AB13"/>
    </sheetView>
  </sheetViews>
  <sheetFormatPr defaultRowHeight="15" x14ac:dyDescent="0.2"/>
  <cols>
    <col min="1" max="12" width="9.140625" style="169"/>
    <col min="13" max="28" width="2.7109375" style="169" customWidth="1"/>
    <col min="29" max="29" width="3.7109375" style="169" customWidth="1"/>
    <col min="30" max="16384" width="9.140625" style="169"/>
  </cols>
  <sheetData>
    <row r="3" spans="13:33" x14ac:dyDescent="0.2">
      <c r="M3" s="48" t="s">
        <v>9</v>
      </c>
      <c r="N3" s="48"/>
      <c r="O3" s="48"/>
      <c r="P3" s="48"/>
      <c r="Q3" s="48"/>
      <c r="R3" s="48"/>
      <c r="S3" s="48"/>
      <c r="T3" s="48"/>
      <c r="U3" s="48"/>
      <c r="V3" s="48"/>
      <c r="W3" s="48"/>
      <c r="X3" s="48"/>
      <c r="Y3" s="48"/>
      <c r="Z3" s="48"/>
      <c r="AA3" s="48"/>
      <c r="AB3" s="48"/>
      <c r="AC3" s="48"/>
      <c r="AD3" s="48"/>
      <c r="AE3" s="48"/>
      <c r="AF3" s="48"/>
      <c r="AG3" s="48"/>
    </row>
    <row r="4" spans="13:33" x14ac:dyDescent="0.2">
      <c r="M4" s="48"/>
      <c r="N4" s="48"/>
      <c r="O4" s="48"/>
      <c r="P4" s="48"/>
      <c r="Q4" s="48"/>
      <c r="R4" s="48" t="s">
        <v>10</v>
      </c>
      <c r="S4" s="48"/>
      <c r="T4" s="48"/>
      <c r="U4" s="48"/>
      <c r="V4" s="48"/>
      <c r="W4" s="48"/>
      <c r="X4" s="48"/>
      <c r="Y4" s="48"/>
      <c r="Z4" s="48"/>
      <c r="AA4" s="48"/>
      <c r="AB4" s="48"/>
      <c r="AC4" s="48"/>
      <c r="AD4" s="48"/>
      <c r="AE4" s="48"/>
      <c r="AF4" s="48"/>
      <c r="AG4" s="48"/>
    </row>
    <row r="5" spans="13:33" x14ac:dyDescent="0.2">
      <c r="M5" s="48"/>
      <c r="N5" s="48"/>
      <c r="O5" s="48"/>
      <c r="P5" s="48"/>
      <c r="Q5" s="48"/>
      <c r="R5" s="48" t="s">
        <v>57</v>
      </c>
      <c r="S5" s="48"/>
      <c r="T5" s="48"/>
      <c r="U5" s="48"/>
      <c r="V5" s="48"/>
      <c r="W5" s="48"/>
      <c r="X5" s="48"/>
      <c r="Y5" s="48"/>
      <c r="Z5" s="48"/>
      <c r="AA5" s="48"/>
      <c r="AB5" s="48"/>
      <c r="AC5" s="48"/>
      <c r="AD5" s="48"/>
      <c r="AE5" s="48"/>
      <c r="AF5" s="48"/>
      <c r="AG5" s="48"/>
    </row>
    <row r="6" spans="13:33" x14ac:dyDescent="0.2">
      <c r="M6" s="48"/>
      <c r="N6" s="48"/>
      <c r="O6" s="48"/>
      <c r="P6" s="48"/>
      <c r="Q6" s="48"/>
      <c r="R6" s="48" t="s">
        <v>11</v>
      </c>
      <c r="S6" s="48"/>
      <c r="T6" s="48"/>
      <c r="U6" s="48"/>
      <c r="V6" s="48"/>
      <c r="W6" s="48"/>
      <c r="X6" s="48"/>
      <c r="Y6" s="48"/>
      <c r="Z6" s="48"/>
      <c r="AA6" s="48"/>
      <c r="AB6" s="48"/>
      <c r="AC6" s="48"/>
      <c r="AD6" s="48"/>
      <c r="AE6" s="48"/>
      <c r="AF6" s="48"/>
      <c r="AG6" s="48"/>
    </row>
    <row r="7" spans="13:33" x14ac:dyDescent="0.2">
      <c r="M7" s="48"/>
      <c r="N7" s="48"/>
      <c r="O7" s="48"/>
      <c r="P7" s="48"/>
      <c r="Q7" s="48"/>
      <c r="R7" s="48" t="s">
        <v>20</v>
      </c>
      <c r="S7" s="48"/>
      <c r="T7" s="48"/>
      <c r="U7" s="48"/>
      <c r="V7" s="48"/>
      <c r="W7" s="48"/>
      <c r="X7" s="48"/>
      <c r="Y7" s="48"/>
      <c r="Z7" s="48"/>
      <c r="AA7" s="48"/>
      <c r="AB7" s="48"/>
      <c r="AC7" s="48"/>
      <c r="AD7" s="48"/>
      <c r="AE7" s="48"/>
      <c r="AF7" s="48"/>
      <c r="AG7" s="48"/>
    </row>
    <row r="8" spans="13:33" x14ac:dyDescent="0.2">
      <c r="M8" s="48"/>
      <c r="N8" s="48"/>
      <c r="O8" s="48"/>
      <c r="P8" s="48"/>
      <c r="Q8" s="48"/>
      <c r="R8" s="48" t="s">
        <v>81</v>
      </c>
      <c r="S8" s="48"/>
      <c r="T8" s="48"/>
      <c r="U8" s="48"/>
      <c r="V8" s="48"/>
      <c r="W8" s="48"/>
      <c r="X8" s="48"/>
      <c r="Y8" s="48"/>
      <c r="Z8" s="48"/>
      <c r="AA8" s="48"/>
      <c r="AB8" s="48"/>
      <c r="AC8" s="48"/>
      <c r="AD8" s="48"/>
      <c r="AE8" s="48"/>
      <c r="AF8" s="48"/>
      <c r="AG8" s="48"/>
    </row>
    <row r="9" spans="13:33" x14ac:dyDescent="0.2">
      <c r="M9" s="48"/>
      <c r="N9" s="48"/>
      <c r="O9" s="48"/>
      <c r="P9" s="48"/>
      <c r="Q9" s="48"/>
      <c r="R9" s="48"/>
      <c r="S9" s="48"/>
      <c r="T9" s="48"/>
      <c r="U9" s="48"/>
      <c r="V9" s="48"/>
      <c r="W9" s="48"/>
      <c r="X9" s="48"/>
      <c r="Y9" s="48"/>
      <c r="Z9" s="48"/>
      <c r="AA9" s="48"/>
      <c r="AB9" s="48"/>
      <c r="AC9" s="48"/>
      <c r="AD9" s="48"/>
      <c r="AE9" s="48"/>
      <c r="AF9" s="48"/>
      <c r="AG9" s="48"/>
    </row>
    <row r="10" spans="13:33" x14ac:dyDescent="0.2">
      <c r="M10" s="48" t="s">
        <v>7</v>
      </c>
      <c r="N10" s="48"/>
      <c r="O10" s="48" t="s">
        <v>17</v>
      </c>
      <c r="P10" s="48"/>
      <c r="Q10" s="48"/>
      <c r="R10" s="48"/>
      <c r="S10" s="48"/>
      <c r="T10" s="48"/>
      <c r="U10" s="48"/>
      <c r="V10" s="48"/>
      <c r="W10" s="48"/>
      <c r="X10" s="48"/>
      <c r="Y10" s="48"/>
      <c r="Z10" s="48"/>
      <c r="AA10" s="48"/>
      <c r="AB10" s="48"/>
      <c r="AC10" s="48"/>
      <c r="AD10" s="48"/>
      <c r="AE10" s="48"/>
      <c r="AF10" s="48"/>
      <c r="AG10" s="48"/>
    </row>
    <row r="11" spans="13:33" x14ac:dyDescent="0.2">
      <c r="M11" s="48" t="s">
        <v>12</v>
      </c>
      <c r="N11" s="48"/>
      <c r="O11" s="48" t="s">
        <v>45</v>
      </c>
      <c r="P11" s="48"/>
      <c r="Q11" s="48"/>
      <c r="R11" s="48"/>
      <c r="S11" s="48"/>
      <c r="T11" s="48"/>
      <c r="U11" s="48"/>
      <c r="V11" s="48"/>
      <c r="W11" s="48"/>
      <c r="X11" s="48"/>
      <c r="Y11" s="48"/>
      <c r="Z11" s="48"/>
      <c r="AA11" s="48"/>
      <c r="AB11" s="48"/>
      <c r="AC11" s="48"/>
      <c r="AD11" s="48"/>
      <c r="AE11" s="48"/>
      <c r="AF11" s="48"/>
      <c r="AG11" s="48"/>
    </row>
    <row r="12" spans="13:33" x14ac:dyDescent="0.2">
      <c r="M12" s="48" t="s">
        <v>13</v>
      </c>
      <c r="N12" s="48"/>
      <c r="O12" s="48" t="s">
        <v>60</v>
      </c>
      <c r="P12" s="48"/>
      <c r="Q12" s="48"/>
      <c r="R12" s="48"/>
      <c r="S12" s="48"/>
      <c r="T12" s="48"/>
      <c r="U12" s="48"/>
      <c r="V12" s="48"/>
      <c r="W12" s="48"/>
      <c r="X12" s="48"/>
      <c r="Y12" s="48"/>
      <c r="Z12" s="48"/>
      <c r="AA12" s="48"/>
      <c r="AB12" s="48"/>
      <c r="AC12" s="48"/>
      <c r="AD12" s="48"/>
      <c r="AE12" s="48"/>
      <c r="AF12" s="48"/>
      <c r="AG12" s="48"/>
    </row>
    <row r="13" spans="13:33" x14ac:dyDescent="0.2">
      <c r="M13" s="48" t="s">
        <v>14</v>
      </c>
      <c r="N13" s="48"/>
      <c r="O13" s="48" t="s">
        <v>85</v>
      </c>
      <c r="P13" s="48"/>
      <c r="Q13" s="48"/>
      <c r="R13" s="48"/>
      <c r="S13" s="48"/>
      <c r="T13" s="48"/>
      <c r="U13" s="48"/>
      <c r="V13" s="48"/>
      <c r="W13" s="48"/>
      <c r="X13" s="48"/>
      <c r="Y13" s="171" t="s">
        <v>25</v>
      </c>
      <c r="Z13" s="171"/>
      <c r="AA13" s="171"/>
      <c r="AB13" s="171"/>
      <c r="AC13" s="48"/>
      <c r="AD13" s="48"/>
      <c r="AE13" s="48"/>
      <c r="AF13" s="48"/>
      <c r="AG13" s="48"/>
    </row>
    <row r="14" spans="13:33" x14ac:dyDescent="0.2">
      <c r="M14" s="48" t="s">
        <v>15</v>
      </c>
      <c r="N14" s="48"/>
      <c r="O14" s="48" t="s">
        <v>84</v>
      </c>
      <c r="P14" s="48"/>
      <c r="Q14" s="48"/>
      <c r="R14" s="48"/>
      <c r="S14" s="48"/>
      <c r="T14" s="48"/>
      <c r="U14" s="48"/>
      <c r="V14" s="48"/>
      <c r="W14" s="48"/>
      <c r="X14" s="48"/>
      <c r="Y14" s="171" t="s">
        <v>25</v>
      </c>
      <c r="Z14" s="171"/>
      <c r="AA14" s="171"/>
      <c r="AB14" s="171"/>
      <c r="AC14" s="48"/>
      <c r="AD14" s="48"/>
      <c r="AE14" s="48"/>
      <c r="AF14" s="48"/>
      <c r="AG14" s="48"/>
    </row>
    <row r="15" spans="13:33" x14ac:dyDescent="0.2">
      <c r="M15" s="48" t="s">
        <v>16</v>
      </c>
      <c r="N15" s="48"/>
      <c r="O15" s="48" t="s">
        <v>58</v>
      </c>
      <c r="P15" s="48"/>
      <c r="Q15" s="48"/>
      <c r="R15" s="48"/>
      <c r="S15" s="48"/>
      <c r="T15" s="48"/>
      <c r="U15" s="48"/>
      <c r="V15" s="48"/>
      <c r="W15" s="48"/>
      <c r="X15" s="48"/>
      <c r="Y15" s="48"/>
      <c r="Z15" s="48"/>
      <c r="AA15" s="48"/>
      <c r="AB15" s="48"/>
      <c r="AC15" s="48"/>
      <c r="AD15" s="48"/>
      <c r="AE15" s="48"/>
      <c r="AF15" s="48"/>
      <c r="AG15" s="48"/>
    </row>
    <row r="16" spans="13:33" x14ac:dyDescent="0.2">
      <c r="M16" s="48" t="s">
        <v>53</v>
      </c>
      <c r="N16" s="48"/>
      <c r="O16" s="48" t="s">
        <v>21</v>
      </c>
      <c r="P16" s="48"/>
      <c r="Q16" s="48"/>
      <c r="R16" s="48"/>
      <c r="S16" s="48"/>
      <c r="T16" s="48"/>
      <c r="U16" s="48"/>
      <c r="V16" s="48"/>
      <c r="W16" s="48"/>
      <c r="X16" s="48"/>
      <c r="Y16" s="48"/>
      <c r="Z16" s="48"/>
      <c r="AA16" s="48"/>
      <c r="AB16" s="48"/>
      <c r="AC16" s="48"/>
      <c r="AD16" s="48"/>
      <c r="AE16" s="48"/>
      <c r="AF16" s="48"/>
      <c r="AG16" s="48"/>
    </row>
    <row r="17" spans="13:33" x14ac:dyDescent="0.2">
      <c r="M17" s="48" t="s">
        <v>59</v>
      </c>
      <c r="N17" s="48"/>
      <c r="O17" s="48" t="s">
        <v>62</v>
      </c>
      <c r="P17" s="48"/>
      <c r="Q17" s="48"/>
      <c r="R17" s="48"/>
      <c r="S17" s="48"/>
      <c r="T17" s="48"/>
      <c r="U17" s="48"/>
      <c r="V17" s="48"/>
      <c r="W17" s="48"/>
      <c r="X17" s="48"/>
      <c r="Y17" s="48"/>
      <c r="Z17" s="48"/>
      <c r="AA17" s="48"/>
      <c r="AB17" s="48"/>
      <c r="AC17" s="48"/>
      <c r="AD17" s="48"/>
      <c r="AE17" s="48"/>
      <c r="AF17" s="48"/>
      <c r="AG17" s="48"/>
    </row>
    <row r="18" spans="13:33" x14ac:dyDescent="0.2">
      <c r="M18" s="48"/>
      <c r="N18" s="48"/>
      <c r="O18" s="48"/>
      <c r="P18" s="48" t="s">
        <v>63</v>
      </c>
      <c r="Q18" s="48"/>
      <c r="R18" s="48"/>
      <c r="S18" s="48"/>
      <c r="T18" s="48"/>
      <c r="U18" s="48"/>
      <c r="V18" s="48"/>
      <c r="W18" s="170">
        <v>280</v>
      </c>
      <c r="X18" s="170"/>
      <c r="Y18" s="170"/>
      <c r="Z18" s="48" t="s">
        <v>67</v>
      </c>
      <c r="AA18" s="48"/>
      <c r="AB18" s="48"/>
      <c r="AC18" s="48"/>
      <c r="AD18" s="48"/>
      <c r="AE18" s="48"/>
      <c r="AF18" s="48"/>
      <c r="AG18" s="48"/>
    </row>
    <row r="19" spans="13:33" x14ac:dyDescent="0.2">
      <c r="M19" s="48"/>
      <c r="N19" s="48"/>
      <c r="O19" s="48"/>
      <c r="P19" s="48" t="s">
        <v>64</v>
      </c>
      <c r="Q19" s="48"/>
      <c r="R19" s="48"/>
      <c r="S19" s="48"/>
      <c r="T19" s="48"/>
      <c r="U19" s="48"/>
      <c r="V19" s="48"/>
      <c r="W19" s="170">
        <v>10</v>
      </c>
      <c r="X19" s="170"/>
      <c r="Y19" s="170"/>
      <c r="Z19" s="48" t="s">
        <v>73</v>
      </c>
      <c r="AA19" s="48"/>
      <c r="AB19" s="48"/>
      <c r="AC19" s="48"/>
      <c r="AD19" s="48"/>
      <c r="AE19" s="48"/>
      <c r="AF19" s="48"/>
      <c r="AG19" s="48"/>
    </row>
    <row r="20" spans="13:33" x14ac:dyDescent="0.2">
      <c r="M20" s="48" t="s">
        <v>66</v>
      </c>
      <c r="N20" s="48"/>
      <c r="O20" s="48" t="s">
        <v>90</v>
      </c>
      <c r="P20" s="48"/>
      <c r="Q20" s="48"/>
      <c r="R20" s="48"/>
      <c r="S20" s="48"/>
      <c r="T20" s="48"/>
      <c r="U20" s="48"/>
      <c r="V20" s="48"/>
      <c r="W20" s="48"/>
      <c r="X20" s="48"/>
      <c r="Y20" s="48"/>
      <c r="Z20" s="48"/>
      <c r="AA20" s="48"/>
      <c r="AB20" s="48"/>
      <c r="AC20" s="48"/>
      <c r="AD20" s="48"/>
      <c r="AE20" s="48"/>
      <c r="AF20" s="48"/>
      <c r="AG20" s="48"/>
    </row>
    <row r="21" spans="13:33" x14ac:dyDescent="0.2">
      <c r="M21" s="48" t="s">
        <v>79</v>
      </c>
      <c r="N21" s="48"/>
      <c r="O21" s="48" t="s">
        <v>65</v>
      </c>
      <c r="P21" s="48"/>
      <c r="Q21" s="48"/>
      <c r="R21" s="48"/>
      <c r="S21" s="48"/>
      <c r="T21" s="48"/>
      <c r="U21" s="48"/>
      <c r="V21" s="48"/>
      <c r="W21" s="48"/>
      <c r="X21" s="48"/>
      <c r="Y21" s="48"/>
      <c r="Z21" s="48"/>
      <c r="AA21" s="48"/>
      <c r="AB21" s="48"/>
      <c r="AC21" s="48"/>
      <c r="AD21" s="48"/>
      <c r="AE21" s="48"/>
      <c r="AF21" s="48"/>
      <c r="AG21" s="48"/>
    </row>
    <row r="22" spans="13:33" x14ac:dyDescent="0.2">
      <c r="M22" s="48"/>
      <c r="N22" s="48"/>
      <c r="O22" s="48"/>
      <c r="P22" s="48" t="s">
        <v>68</v>
      </c>
      <c r="Q22" s="48"/>
      <c r="R22" s="48"/>
      <c r="S22" s="48"/>
      <c r="T22" s="48"/>
      <c r="U22" s="48"/>
      <c r="V22" s="48"/>
      <c r="W22" s="170">
        <v>6</v>
      </c>
      <c r="X22" s="170"/>
      <c r="Y22" s="170"/>
      <c r="Z22" s="48" t="s">
        <v>72</v>
      </c>
      <c r="AA22" s="48"/>
      <c r="AB22" s="48"/>
      <c r="AC22" s="48"/>
      <c r="AD22" s="48"/>
      <c r="AE22" s="48"/>
      <c r="AF22" s="48"/>
      <c r="AG22" s="48"/>
    </row>
    <row r="23" spans="13:33" x14ac:dyDescent="0.2">
      <c r="M23" s="48"/>
      <c r="N23" s="48"/>
      <c r="O23" s="48"/>
      <c r="P23" s="48" t="s">
        <v>69</v>
      </c>
      <c r="Q23" s="48"/>
      <c r="R23" s="48"/>
      <c r="S23" s="48"/>
      <c r="T23" s="48"/>
      <c r="U23" s="48"/>
      <c r="V23" s="48"/>
      <c r="W23" s="170">
        <v>2</v>
      </c>
      <c r="X23" s="170"/>
      <c r="Y23" s="170"/>
      <c r="Z23" s="48" t="s">
        <v>71</v>
      </c>
      <c r="AA23" s="48"/>
      <c r="AB23" s="48"/>
      <c r="AC23" s="48"/>
      <c r="AD23" s="48"/>
      <c r="AE23" s="48"/>
      <c r="AF23" s="48"/>
      <c r="AG23" s="48"/>
    </row>
    <row r="24" spans="13:33" x14ac:dyDescent="0.2">
      <c r="M24" s="48"/>
      <c r="N24" s="48"/>
      <c r="O24" s="48"/>
      <c r="P24" s="48" t="s">
        <v>70</v>
      </c>
      <c r="Q24" s="48"/>
      <c r="R24" s="48"/>
      <c r="S24" s="48"/>
      <c r="T24" s="48"/>
      <c r="U24" s="48"/>
      <c r="V24" s="48"/>
      <c r="W24" s="170">
        <f>W18</f>
        <v>280</v>
      </c>
      <c r="X24" s="170"/>
      <c r="Y24" s="170"/>
      <c r="Z24" s="48" t="s">
        <v>71</v>
      </c>
      <c r="AA24" s="48"/>
      <c r="AB24" s="48"/>
      <c r="AC24" s="48"/>
      <c r="AD24" s="48"/>
      <c r="AE24" s="48"/>
      <c r="AF24" s="48"/>
      <c r="AG24" s="48"/>
    </row>
    <row r="25" spans="13:33" x14ac:dyDescent="0.2">
      <c r="M25" s="48" t="s">
        <v>80</v>
      </c>
      <c r="N25" s="48"/>
      <c r="O25" s="48" t="s">
        <v>18</v>
      </c>
      <c r="P25" s="48"/>
      <c r="Q25" s="48"/>
      <c r="R25" s="48"/>
      <c r="S25" s="48"/>
      <c r="T25" s="48"/>
      <c r="U25" s="48"/>
      <c r="V25" s="48"/>
      <c r="W25" s="48"/>
      <c r="X25" s="48"/>
      <c r="Y25" s="48"/>
      <c r="Z25" s="48"/>
      <c r="AA25" s="48"/>
      <c r="AB25" s="48"/>
      <c r="AC25" s="48"/>
      <c r="AD25" s="48"/>
      <c r="AE25" s="48"/>
      <c r="AF25" s="48"/>
      <c r="AG25" s="48"/>
    </row>
    <row r="26" spans="13:33" x14ac:dyDescent="0.2">
      <c r="M26" s="48"/>
      <c r="N26" s="48"/>
      <c r="O26" s="48"/>
      <c r="P26" s="48" t="s">
        <v>75</v>
      </c>
      <c r="Q26" s="48"/>
      <c r="R26" s="48"/>
      <c r="S26" s="48"/>
      <c r="T26" s="170">
        <v>20</v>
      </c>
      <c r="U26" s="172"/>
      <c r="V26" s="172"/>
      <c r="W26" s="48" t="s">
        <v>73</v>
      </c>
      <c r="X26" s="48"/>
      <c r="Y26" s="48"/>
      <c r="Z26" s="48"/>
      <c r="AA26" s="48"/>
      <c r="AB26" s="48"/>
      <c r="AC26" s="48"/>
      <c r="AD26" s="48"/>
      <c r="AE26" s="48"/>
      <c r="AF26" s="48"/>
      <c r="AG26" s="48"/>
    </row>
    <row r="27" spans="13:33" x14ac:dyDescent="0.2">
      <c r="M27" s="48"/>
      <c r="N27" s="48"/>
      <c r="O27" s="48"/>
      <c r="P27" s="48" t="s">
        <v>76</v>
      </c>
      <c r="Q27" s="48"/>
      <c r="R27" s="48"/>
      <c r="S27" s="48"/>
      <c r="T27" s="170">
        <v>4</v>
      </c>
      <c r="U27" s="170"/>
      <c r="V27" s="170"/>
      <c r="W27" s="48" t="s">
        <v>71</v>
      </c>
      <c r="X27" s="48"/>
      <c r="Y27" s="48"/>
      <c r="Z27" s="48"/>
      <c r="AA27" s="48"/>
      <c r="AB27" s="48"/>
      <c r="AC27" s="48"/>
      <c r="AD27" s="48"/>
      <c r="AE27" s="48"/>
      <c r="AF27" s="48"/>
      <c r="AG27" s="48"/>
    </row>
    <row r="28" spans="13:33" x14ac:dyDescent="0.2">
      <c r="M28" s="48" t="s">
        <v>82</v>
      </c>
      <c r="N28" s="48"/>
      <c r="O28" s="48" t="s">
        <v>91</v>
      </c>
      <c r="P28" s="48"/>
      <c r="Q28" s="48"/>
      <c r="R28" s="48"/>
      <c r="S28" s="48"/>
      <c r="T28" s="48"/>
      <c r="U28" s="48"/>
      <c r="V28" s="48"/>
      <c r="W28" s="48"/>
      <c r="X28" s="48"/>
      <c r="Y28" s="48"/>
      <c r="Z28" s="48"/>
      <c r="AA28" s="48"/>
      <c r="AB28" s="48"/>
      <c r="AC28" s="48"/>
      <c r="AD28" s="48"/>
      <c r="AE28" s="48"/>
      <c r="AF28" s="48"/>
      <c r="AG28" s="48"/>
    </row>
    <row r="29" spans="13:33" x14ac:dyDescent="0.2">
      <c r="M29" s="48" t="s">
        <v>83</v>
      </c>
      <c r="N29" s="48"/>
      <c r="O29" s="48" t="s">
        <v>88</v>
      </c>
      <c r="P29" s="48"/>
      <c r="Q29" s="48"/>
      <c r="R29" s="48"/>
      <c r="S29" s="48"/>
      <c r="T29" s="48"/>
      <c r="U29" s="48"/>
      <c r="V29" s="48"/>
      <c r="W29" s="48"/>
      <c r="X29" s="48"/>
      <c r="Y29" s="48"/>
      <c r="Z29" s="48"/>
      <c r="AA29" s="48"/>
      <c r="AB29" s="48"/>
      <c r="AC29" s="48"/>
      <c r="AD29" s="48"/>
      <c r="AE29" s="48"/>
      <c r="AF29" s="48"/>
      <c r="AG29" s="48"/>
    </row>
    <row r="30" spans="13:33" x14ac:dyDescent="0.2">
      <c r="M30" s="48" t="s">
        <v>86</v>
      </c>
      <c r="N30" s="48"/>
      <c r="O30" s="48" t="s">
        <v>87</v>
      </c>
      <c r="P30" s="48"/>
      <c r="Q30" s="48"/>
      <c r="R30" s="48"/>
      <c r="S30" s="48"/>
      <c r="T30" s="48"/>
      <c r="U30" s="48"/>
      <c r="V30" s="48"/>
      <c r="W30" s="48"/>
      <c r="X30" s="48"/>
      <c r="Y30" s="48"/>
      <c r="Z30" s="48"/>
      <c r="AA30" s="48"/>
      <c r="AB30" s="48"/>
      <c r="AC30" s="48"/>
      <c r="AD30" s="48"/>
      <c r="AE30" s="48"/>
      <c r="AF30" s="48"/>
      <c r="AG30" s="48"/>
    </row>
  </sheetData>
  <customSheetViews>
    <customSheetView guid="{1ABCB622-6CE2-40AC-88C1-E0C67BFFE6E9}" state="hidden" showRuler="0" topLeftCell="D10">
      <selection activeCell="E13" sqref="E13"/>
      <pageMargins left="0.75" right="0.75" top="1" bottom="1" header="0.5" footer="0.5"/>
      <headerFooter alignWithMargins="0"/>
    </customSheetView>
  </customSheetViews>
  <mergeCells count="9">
    <mergeCell ref="T27:V27"/>
    <mergeCell ref="Y13:AB13"/>
    <mergeCell ref="Y14:AB14"/>
    <mergeCell ref="W18:Y18"/>
    <mergeCell ref="W22:Y22"/>
    <mergeCell ref="W23:Y23"/>
    <mergeCell ref="W24:Y24"/>
    <mergeCell ref="W19:Y19"/>
    <mergeCell ref="T26:V26"/>
  </mergeCells>
  <phoneticPr fontId="2" type="noConversion"/>
  <dataValidations count="3">
    <dataValidation type="list" allowBlank="1" showInputMessage="1" showErrorMessage="1" sqref="W18:Y18" xr:uid="{00000000-0002-0000-0000-000000000000}">
      <formula1>$DG$5:$DG$9</formula1>
    </dataValidation>
    <dataValidation type="list" allowBlank="1" showInputMessage="1" showErrorMessage="1" sqref="W22:Y22" xr:uid="{00000000-0002-0000-0000-000001000000}">
      <formula1>$DG$18:$DG$22</formula1>
    </dataValidation>
    <dataValidation type="list" allowBlank="1" showInputMessage="1" showErrorMessage="1" sqref="Y13:AB14" xr:uid="{00000000-0002-0000-0000-000002000000}">
      <formula1>$DQ$4:$DQ$10</formula1>
    </dataValidation>
  </dataValidations>
  <pageMargins left="0.75" right="0.75" top="1" bottom="1" header="0.5" footer="0.5"/>
  <pageSetup paperSize="9" scale="56" orientation="portrait" r:id="rId1"/>
  <headerFooter alignWithMargins="0">
    <oddHeader>&amp;C&amp;"Trebuchet MS,Standaard"&amp;F</oddHeader>
    <oddFooter>&amp;L&amp;"Trebuchet MS,Standaard"Date d'impression: &amp;D&amp;R&amp;"Trebuchet MS,Standaard"&amp;P/&amp;N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K90"/>
  <sheetViews>
    <sheetView zoomScale="115" zoomScaleNormal="115" zoomScaleSheetLayoutView="75" workbookViewId="0">
      <selection activeCell="CK14" sqref="CK14:CM14"/>
    </sheetView>
  </sheetViews>
  <sheetFormatPr defaultRowHeight="13.5" x14ac:dyDescent="0.2"/>
  <cols>
    <col min="1" max="111" width="1.7109375" style="99" customWidth="1"/>
    <col min="112" max="115" width="9.140625" style="99" hidden="1" customWidth="1"/>
    <col min="116" max="16384" width="9.140625" style="99"/>
  </cols>
  <sheetData>
    <row r="1" spans="1:114" x14ac:dyDescent="0.2">
      <c r="A1" s="123"/>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6"/>
    </row>
    <row r="2" spans="1:114" x14ac:dyDescent="0.2">
      <c r="A2" s="127"/>
      <c r="CZ2" s="113"/>
    </row>
    <row r="3" spans="1:114" x14ac:dyDescent="0.2">
      <c r="A3" s="127"/>
      <c r="CZ3" s="113"/>
    </row>
    <row r="4" spans="1:114" ht="10.15" customHeight="1" x14ac:dyDescent="0.2">
      <c r="A4" s="127"/>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CZ4" s="113"/>
      <c r="DH4" s="99" t="s">
        <v>242</v>
      </c>
    </row>
    <row r="5" spans="1:114" ht="10.15" customHeight="1" x14ac:dyDescent="0.2">
      <c r="A5" s="127"/>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CZ5" s="113"/>
      <c r="DH5" s="99">
        <v>110</v>
      </c>
      <c r="DI5" s="99">
        <f>IF($DH5=$CK$17,$CK$18*$BD$47,0)</f>
        <v>0</v>
      </c>
      <c r="DJ5" s="99" t="s">
        <v>73</v>
      </c>
    </row>
    <row r="6" spans="1:114" ht="10.15" customHeight="1" x14ac:dyDescent="0.2">
      <c r="A6" s="127"/>
      <c r="L6" s="121"/>
      <c r="M6" s="121"/>
      <c r="N6" s="121"/>
      <c r="O6" s="121"/>
      <c r="P6" s="121"/>
      <c r="Q6" s="121"/>
      <c r="R6" s="121"/>
      <c r="S6" s="121"/>
      <c r="T6" s="121"/>
      <c r="U6" s="121"/>
      <c r="V6" s="121"/>
      <c r="W6" s="121"/>
      <c r="X6" s="121"/>
      <c r="Y6" s="121"/>
      <c r="Z6" s="121"/>
      <c r="AA6" s="121"/>
      <c r="AB6" s="121"/>
      <c r="AC6" s="121"/>
      <c r="AD6" s="121"/>
      <c r="AE6" s="128"/>
      <c r="AF6" s="128" t="s">
        <v>0</v>
      </c>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CZ6" s="113"/>
      <c r="DH6" s="99">
        <v>160</v>
      </c>
      <c r="DI6" s="99">
        <f>IF($DH6=$CK$17,$CK$18*$BD$47,0)</f>
        <v>0</v>
      </c>
      <c r="DJ6" s="99" t="s">
        <v>73</v>
      </c>
    </row>
    <row r="7" spans="1:114" ht="10.15" customHeight="1" x14ac:dyDescent="0.2">
      <c r="A7" s="127"/>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t="s">
        <v>140</v>
      </c>
      <c r="AX7" s="121"/>
      <c r="AY7" s="121"/>
      <c r="AZ7" s="121"/>
      <c r="BA7" s="121"/>
      <c r="BB7" s="121"/>
      <c r="BC7" s="121"/>
      <c r="BD7" s="121"/>
      <c r="BE7" s="121"/>
      <c r="BY7" s="99" t="s">
        <v>130</v>
      </c>
      <c r="CZ7" s="113"/>
      <c r="DH7" s="99">
        <v>210</v>
      </c>
      <c r="DI7" s="99">
        <f>IF($DH7=$CK$17,$CK$18*$BD$47,0)</f>
        <v>0</v>
      </c>
      <c r="DJ7" s="99" t="s">
        <v>73</v>
      </c>
    </row>
    <row r="8" spans="1:114" ht="10.15" customHeight="1" x14ac:dyDescent="0.2">
      <c r="A8" s="127"/>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CD8" s="99" t="s">
        <v>280</v>
      </c>
      <c r="CZ8" s="113"/>
      <c r="DH8" s="99">
        <v>240</v>
      </c>
      <c r="DI8" s="99">
        <v>0</v>
      </c>
      <c r="DJ8" s="99" t="s">
        <v>73</v>
      </c>
    </row>
    <row r="9" spans="1:114" ht="10.15" customHeight="1" x14ac:dyDescent="0.2">
      <c r="A9" s="127"/>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CD9" s="99" t="s">
        <v>131</v>
      </c>
      <c r="CZ9" s="113"/>
      <c r="DH9" s="99">
        <v>280</v>
      </c>
      <c r="DI9" s="99">
        <f>IF($DH9=$CK$17,$CK$18*$BD$47,0)</f>
        <v>0</v>
      </c>
      <c r="DJ9" s="99" t="s">
        <v>73</v>
      </c>
    </row>
    <row r="10" spans="1:114" ht="10.15" customHeight="1" x14ac:dyDescent="0.2">
      <c r="A10" s="127"/>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CD10" s="99" t="s">
        <v>149</v>
      </c>
      <c r="CZ10" s="113"/>
      <c r="DH10" s="99">
        <v>320</v>
      </c>
      <c r="DI10" s="99">
        <f>IF($DH10=$CK$17,$CK$18*$BD$47,0)</f>
        <v>0</v>
      </c>
      <c r="DJ10" s="99" t="s">
        <v>73</v>
      </c>
    </row>
    <row r="11" spans="1:114" ht="10.15" customHeight="1" x14ac:dyDescent="0.2">
      <c r="A11" s="127"/>
      <c r="L11" s="121"/>
      <c r="M11" s="121"/>
      <c r="N11" s="121"/>
      <c r="O11" s="121"/>
      <c r="P11" s="121"/>
      <c r="Q11" s="121"/>
      <c r="R11" s="121"/>
      <c r="S11" s="121"/>
      <c r="T11" s="121"/>
      <c r="U11" s="121"/>
      <c r="V11" s="121"/>
      <c r="W11" s="121"/>
      <c r="X11" s="121"/>
      <c r="Y11" s="263" t="s">
        <v>19</v>
      </c>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CD11" s="99" t="s">
        <v>150</v>
      </c>
      <c r="CZ11" s="113"/>
    </row>
    <row r="12" spans="1:114" ht="10.15" customHeight="1" x14ac:dyDescent="0.2">
      <c r="A12" s="127"/>
      <c r="L12" s="121"/>
      <c r="M12" s="121"/>
      <c r="N12" s="121"/>
      <c r="O12" s="121"/>
      <c r="P12" s="121"/>
      <c r="Q12" s="121"/>
      <c r="R12" s="121"/>
      <c r="S12" s="121"/>
      <c r="T12" s="121"/>
      <c r="U12" s="121"/>
      <c r="V12" s="121"/>
      <c r="W12" s="121"/>
      <c r="X12" s="121"/>
      <c r="Y12" s="263"/>
      <c r="Z12" s="121"/>
      <c r="AA12" s="121"/>
      <c r="AB12" s="121"/>
      <c r="AC12" s="121"/>
      <c r="AD12" s="121"/>
      <c r="AE12" s="121"/>
      <c r="AF12" s="121"/>
      <c r="AG12" s="121"/>
      <c r="AH12" s="121"/>
      <c r="AI12" s="121"/>
      <c r="AJ12" s="121"/>
      <c r="AK12" s="121"/>
      <c r="AL12" s="121"/>
      <c r="AM12" s="121"/>
      <c r="AN12" s="121"/>
      <c r="AO12" s="121"/>
      <c r="AP12" s="121"/>
      <c r="AQ12" s="121"/>
      <c r="AR12" s="121"/>
      <c r="AS12" s="121"/>
      <c r="AT12" s="274" t="str">
        <f>"vers extracteur d'air - "&amp;CK14&amp;" mm"</f>
        <v>vers extracteur d'air -  mm</v>
      </c>
      <c r="AU12" s="274"/>
      <c r="AV12" s="274"/>
      <c r="AW12" s="274"/>
      <c r="AX12" s="274"/>
      <c r="AY12" s="274"/>
      <c r="AZ12" s="274"/>
      <c r="BA12" s="274"/>
      <c r="BB12" s="274"/>
      <c r="BC12" s="274"/>
      <c r="BD12" s="274"/>
      <c r="BE12" s="274"/>
      <c r="BY12" s="99" t="s">
        <v>7</v>
      </c>
      <c r="CA12" s="99" t="s">
        <v>132</v>
      </c>
      <c r="CZ12" s="113"/>
      <c r="DH12" s="99" t="s">
        <v>241</v>
      </c>
    </row>
    <row r="13" spans="1:114" ht="10.15" customHeight="1" x14ac:dyDescent="0.2">
      <c r="A13" s="127"/>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274"/>
      <c r="AU13" s="274"/>
      <c r="AV13" s="274"/>
      <c r="AW13" s="274"/>
      <c r="AX13" s="274"/>
      <c r="AY13" s="274"/>
      <c r="AZ13" s="274"/>
      <c r="BA13" s="274"/>
      <c r="BB13" s="274"/>
      <c r="BC13" s="274"/>
      <c r="BD13" s="274"/>
      <c r="BE13" s="274"/>
      <c r="BY13" s="99" t="s">
        <v>12</v>
      </c>
      <c r="CA13" s="99" t="s">
        <v>133</v>
      </c>
      <c r="CZ13" s="113"/>
      <c r="DH13" s="99">
        <v>1</v>
      </c>
      <c r="DI13" s="99">
        <f>IF($DH13=$CK$21,(($CK$18-(#REF!-$CK$22)))*$BD$47,0)</f>
        <v>0</v>
      </c>
      <c r="DJ13" s="99" t="s">
        <v>73</v>
      </c>
    </row>
    <row r="14" spans="1:114" ht="10.15" customHeight="1" x14ac:dyDescent="0.2">
      <c r="A14" s="127"/>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261"/>
      <c r="AP14" s="121"/>
      <c r="AQ14" s="121"/>
      <c r="AR14" s="121"/>
      <c r="AS14" s="121"/>
      <c r="AT14" s="121"/>
      <c r="AU14" s="121"/>
      <c r="AV14" s="121"/>
      <c r="AW14" s="121"/>
      <c r="AX14" s="121"/>
      <c r="AY14" s="121"/>
      <c r="AZ14" s="121"/>
      <c r="BA14" s="121"/>
      <c r="BB14" s="121"/>
      <c r="BC14" s="121"/>
      <c r="BD14" s="121"/>
      <c r="BE14" s="121"/>
      <c r="BY14" s="99" t="s">
        <v>15</v>
      </c>
      <c r="CA14" s="145" t="s">
        <v>312</v>
      </c>
      <c r="CB14" s="145"/>
      <c r="CC14" s="145"/>
      <c r="CD14" s="145"/>
      <c r="CE14" s="145"/>
      <c r="CF14" s="145"/>
      <c r="CG14" s="145"/>
      <c r="CH14" s="145"/>
      <c r="CI14" s="145"/>
      <c r="CJ14" s="145"/>
      <c r="CK14" s="254"/>
      <c r="CL14" s="254"/>
      <c r="CM14" s="254"/>
      <c r="CN14" s="99" t="s">
        <v>67</v>
      </c>
      <c r="CZ14" s="113"/>
      <c r="DH14" s="99">
        <v>2</v>
      </c>
      <c r="DI14" s="99">
        <f>IF($DH14=$CK$21,(($CK$18-(#REF!-$CK$22)))*$BD$47,0)</f>
        <v>0</v>
      </c>
      <c r="DJ14" s="99" t="s">
        <v>73</v>
      </c>
    </row>
    <row r="15" spans="1:114" ht="10.15" customHeight="1" x14ac:dyDescent="0.2">
      <c r="A15" s="127"/>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261"/>
      <c r="AP15" s="121"/>
      <c r="AQ15" s="121"/>
      <c r="AR15" s="121"/>
      <c r="AS15" s="121"/>
      <c r="AT15" s="121"/>
      <c r="AU15" s="121"/>
      <c r="AV15" s="121"/>
      <c r="AW15" s="121"/>
      <c r="AX15" s="121"/>
      <c r="AY15" s="121"/>
      <c r="AZ15" s="121"/>
      <c r="BA15" s="121"/>
      <c r="BB15" s="121"/>
      <c r="BC15" s="121"/>
      <c r="BD15" s="121"/>
      <c r="BE15" s="121"/>
      <c r="BY15" s="99" t="s">
        <v>53</v>
      </c>
      <c r="CA15" s="99" t="s">
        <v>229</v>
      </c>
      <c r="CZ15" s="113"/>
      <c r="DH15" s="99">
        <v>3</v>
      </c>
      <c r="DI15" s="99">
        <v>0</v>
      </c>
      <c r="DJ15" s="99" t="s">
        <v>73</v>
      </c>
    </row>
    <row r="16" spans="1:114" ht="10.15" customHeight="1" x14ac:dyDescent="0.2">
      <c r="A16" s="127"/>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Y16" s="99" t="s">
        <v>59</v>
      </c>
      <c r="CA16" s="99" t="s">
        <v>151</v>
      </c>
      <c r="CZ16" s="113"/>
      <c r="DH16" s="99" t="s">
        <v>360</v>
      </c>
      <c r="DI16" s="99">
        <f>IF($DH16=$CK$21,(($CK$18-(#REF!-$CK$22)))*$BD$47,0)</f>
        <v>0</v>
      </c>
      <c r="DJ16" s="99" t="s">
        <v>73</v>
      </c>
    </row>
    <row r="17" spans="1:114" ht="10.15" customHeight="1" x14ac:dyDescent="0.2">
      <c r="A17" s="127"/>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CB17" s="99" t="s">
        <v>306</v>
      </c>
      <c r="CK17" s="254"/>
      <c r="CL17" s="252"/>
      <c r="CM17" s="252"/>
      <c r="CN17" s="99" t="s">
        <v>67</v>
      </c>
      <c r="CZ17" s="113"/>
      <c r="DH17" s="99">
        <v>6</v>
      </c>
      <c r="DI17" s="99">
        <f>IF($DH17=$CK$21,(($CK$18-(#REF!-$CK$22)))*$BD$47,0)</f>
        <v>0</v>
      </c>
      <c r="DJ17" s="99" t="s">
        <v>73</v>
      </c>
    </row>
    <row r="18" spans="1:114" ht="10.15" customHeight="1" x14ac:dyDescent="0.2">
      <c r="A18" s="127"/>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CB18" s="99" t="s">
        <v>305</v>
      </c>
      <c r="CK18" s="254"/>
      <c r="CL18" s="252"/>
      <c r="CM18" s="252"/>
      <c r="CN18" s="99" t="s">
        <v>73</v>
      </c>
      <c r="CZ18" s="113"/>
      <c r="DH18" s="99">
        <v>8</v>
      </c>
      <c r="DI18" s="99">
        <f>IF($DH18=$CK$21,(($CK$18-(#REF!-$CK$22)))*$BD$47,0)</f>
        <v>0</v>
      </c>
      <c r="DJ18" s="99" t="s">
        <v>73</v>
      </c>
    </row>
    <row r="19" spans="1:114" ht="10.15" customHeight="1" x14ac:dyDescent="0.2">
      <c r="A19" s="127"/>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Y19" s="99" t="s">
        <v>66</v>
      </c>
      <c r="CA19" s="99" t="s">
        <v>135</v>
      </c>
      <c r="CZ19" s="113"/>
      <c r="DH19" s="99" t="s">
        <v>65</v>
      </c>
    </row>
    <row r="20" spans="1:114" ht="10.15" customHeight="1" x14ac:dyDescent="0.2">
      <c r="A20" s="127"/>
      <c r="L20" s="121"/>
      <c r="M20" s="121"/>
      <c r="N20" s="121"/>
      <c r="O20" s="121"/>
      <c r="P20" s="121"/>
      <c r="Q20" s="121"/>
      <c r="R20" s="121"/>
      <c r="S20" s="121"/>
      <c r="T20" s="121"/>
      <c r="U20" s="121"/>
      <c r="V20" s="121"/>
      <c r="W20" s="121"/>
      <c r="X20" s="121"/>
      <c r="Y20" s="263" t="s">
        <v>61</v>
      </c>
      <c r="Z20" s="121"/>
      <c r="AA20" s="121"/>
      <c r="AB20" s="121"/>
      <c r="AC20" s="121"/>
      <c r="AD20" s="121"/>
      <c r="AE20" s="121"/>
      <c r="AF20" s="121"/>
      <c r="AG20" s="121"/>
      <c r="AH20" s="128"/>
      <c r="AI20" s="128"/>
      <c r="AJ20" s="128"/>
      <c r="AK20" s="121"/>
      <c r="AL20" s="121"/>
      <c r="AM20" s="121"/>
      <c r="AN20" s="121"/>
      <c r="AO20" s="121"/>
      <c r="AP20" s="121"/>
      <c r="AQ20" s="121"/>
      <c r="AR20" s="121"/>
      <c r="AS20" s="121"/>
      <c r="AT20" s="121"/>
      <c r="AU20" s="121"/>
      <c r="AV20" s="121"/>
      <c r="AW20" s="121"/>
      <c r="AX20" s="121"/>
      <c r="AY20" s="121"/>
      <c r="AZ20" s="121"/>
      <c r="BA20" s="121"/>
      <c r="BB20" s="121"/>
      <c r="BC20" s="121"/>
      <c r="BD20" s="121"/>
      <c r="BE20" s="121"/>
      <c r="BY20" s="99" t="s">
        <v>79</v>
      </c>
      <c r="CA20" s="99" t="s">
        <v>200</v>
      </c>
      <c r="CZ20" s="113"/>
      <c r="DH20" s="99">
        <v>1</v>
      </c>
      <c r="DI20" s="99">
        <f>IF($DH20=$CK$21,(#REF!-$CK$22)*$BD$47,0)</f>
        <v>0</v>
      </c>
      <c r="DJ20" s="99" t="s">
        <v>73</v>
      </c>
    </row>
    <row r="21" spans="1:114" ht="10.15" customHeight="1" x14ac:dyDescent="0.2">
      <c r="A21" s="127"/>
      <c r="L21" s="121"/>
      <c r="M21" s="121"/>
      <c r="N21" s="121"/>
      <c r="O21" s="121"/>
      <c r="P21" s="121"/>
      <c r="Q21" s="121"/>
      <c r="R21" s="121"/>
      <c r="S21" s="121"/>
      <c r="T21" s="121"/>
      <c r="U21" s="121"/>
      <c r="V21" s="121"/>
      <c r="W21" s="121"/>
      <c r="X21" s="121"/>
      <c r="Y21" s="262"/>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CB21" s="99" t="s">
        <v>154</v>
      </c>
      <c r="CK21" s="254"/>
      <c r="CL21" s="252"/>
      <c r="CM21" s="252"/>
      <c r="CN21" s="99" t="s">
        <v>72</v>
      </c>
      <c r="CZ21" s="113"/>
      <c r="DH21" s="99">
        <v>2</v>
      </c>
      <c r="DI21" s="99">
        <f>IF($DH21=$CK$21,(#REF!-$CK$22)*$BD$47,0)</f>
        <v>0</v>
      </c>
      <c r="DJ21" s="99" t="s">
        <v>73</v>
      </c>
    </row>
    <row r="22" spans="1:114" ht="10.15" customHeight="1" x14ac:dyDescent="0.2">
      <c r="A22" s="127"/>
      <c r="L22" s="121"/>
      <c r="M22" s="121"/>
      <c r="N22" s="121"/>
      <c r="O22" s="121"/>
      <c r="P22" s="121"/>
      <c r="Q22" s="121"/>
      <c r="R22" s="121"/>
      <c r="S22" s="121"/>
      <c r="T22" s="121"/>
      <c r="U22" s="121"/>
      <c r="V22" s="121"/>
      <c r="W22" s="121"/>
      <c r="X22" s="121"/>
      <c r="Y22" s="262"/>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CB22" s="99" t="s">
        <v>296</v>
      </c>
      <c r="CK22" s="254"/>
      <c r="CL22" s="252"/>
      <c r="CM22" s="252"/>
      <c r="CN22" s="99" t="s">
        <v>287</v>
      </c>
      <c r="CZ22" s="113"/>
      <c r="DH22" s="99">
        <v>3</v>
      </c>
    </row>
    <row r="23" spans="1:114" ht="10.15" customHeight="1" x14ac:dyDescent="0.2">
      <c r="A23" s="127"/>
      <c r="L23" s="121"/>
      <c r="M23" s="121"/>
      <c r="N23" s="121"/>
      <c r="O23" s="121"/>
      <c r="P23" s="121"/>
      <c r="Q23" s="121"/>
      <c r="R23" s="121"/>
      <c r="S23" s="121"/>
      <c r="T23" s="121"/>
      <c r="U23" s="121"/>
      <c r="V23" s="121"/>
      <c r="W23" s="261" t="str">
        <f>IF(CK18=0,"Profondeur du forage",CK18*1000)</f>
        <v>Profondeur du forage</v>
      </c>
      <c r="X23" s="121"/>
      <c r="Y23" s="262"/>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CZ23" s="113"/>
      <c r="DH23" s="99" t="s">
        <v>360</v>
      </c>
      <c r="DI23" s="99">
        <f>IF($DH23=$CK$21,(#REF!-$CK$22)*$BD$47,0)</f>
        <v>0</v>
      </c>
      <c r="DJ23" s="99" t="s">
        <v>73</v>
      </c>
    </row>
    <row r="24" spans="1:114" ht="10.15" customHeight="1" x14ac:dyDescent="0.2">
      <c r="A24" s="127"/>
      <c r="L24" s="121"/>
      <c r="M24" s="121"/>
      <c r="N24" s="121"/>
      <c r="O24" s="121"/>
      <c r="P24" s="121"/>
      <c r="Q24" s="121"/>
      <c r="R24" s="121"/>
      <c r="S24" s="121"/>
      <c r="T24" s="121"/>
      <c r="U24" s="121"/>
      <c r="V24" s="121"/>
      <c r="W24" s="261"/>
      <c r="X24" s="121"/>
      <c r="Y24" s="262"/>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Y24" s="99" t="s">
        <v>139</v>
      </c>
      <c r="CZ24" s="113"/>
      <c r="DH24" s="99">
        <v>6</v>
      </c>
      <c r="DI24" s="99">
        <f>IF($DH24=$CK$21,(#REF!-$CK$22)*$BD$47,0)</f>
        <v>0</v>
      </c>
      <c r="DJ24" s="99" t="s">
        <v>73</v>
      </c>
    </row>
    <row r="25" spans="1:114" ht="10.15" customHeight="1" x14ac:dyDescent="0.2">
      <c r="A25" s="127"/>
      <c r="L25" s="121"/>
      <c r="M25" s="121"/>
      <c r="N25" s="121"/>
      <c r="O25" s="121"/>
      <c r="P25" s="121"/>
      <c r="Q25" s="121"/>
      <c r="R25" s="121"/>
      <c r="S25" s="121"/>
      <c r="T25" s="121"/>
      <c r="U25" s="121"/>
      <c r="V25" s="121"/>
      <c r="W25" s="26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CZ25" s="113"/>
      <c r="DH25" s="99">
        <v>8</v>
      </c>
      <c r="DI25" s="99">
        <f>IF($DH25=$CK$21,(#REF!-$CK$22)*$BD$47,0)</f>
        <v>0</v>
      </c>
      <c r="DJ25" s="99" t="s">
        <v>73</v>
      </c>
    </row>
    <row r="26" spans="1:114" ht="10.15" customHeight="1" x14ac:dyDescent="0.2">
      <c r="A26" s="127"/>
      <c r="L26" s="121"/>
      <c r="M26" s="121"/>
      <c r="N26" s="121"/>
      <c r="O26" s="121"/>
      <c r="P26" s="121"/>
      <c r="Q26" s="121"/>
      <c r="R26" s="121"/>
      <c r="S26" s="121"/>
      <c r="T26" s="121"/>
      <c r="U26" s="121"/>
      <c r="V26" s="121"/>
      <c r="W26" s="26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CZ26" s="113"/>
    </row>
    <row r="27" spans="1:114" ht="10.15" customHeight="1" x14ac:dyDescent="0.2">
      <c r="A27" s="127"/>
      <c r="L27" s="121"/>
      <c r="M27" s="121"/>
      <c r="N27" s="121"/>
      <c r="O27" s="121"/>
      <c r="P27" s="121"/>
      <c r="Q27" s="121"/>
      <c r="R27" s="121"/>
      <c r="S27" s="121"/>
      <c r="T27" s="121"/>
      <c r="U27" s="121"/>
      <c r="V27" s="121"/>
      <c r="W27" s="26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CZ27" s="113"/>
      <c r="DH27" s="99" t="s">
        <v>240</v>
      </c>
      <c r="DJ27" s="99" t="s">
        <v>74</v>
      </c>
    </row>
    <row r="28" spans="1:114" ht="10.15" customHeight="1" x14ac:dyDescent="0.2">
      <c r="A28" s="127"/>
      <c r="L28" s="121"/>
      <c r="M28" s="121"/>
      <c r="N28" s="121"/>
      <c r="O28" s="121"/>
      <c r="P28" s="121"/>
      <c r="Q28" s="121"/>
      <c r="R28" s="121"/>
      <c r="S28" s="121"/>
      <c r="T28" s="121"/>
      <c r="U28" s="121"/>
      <c r="V28" s="121"/>
      <c r="W28" s="26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CZ28" s="113"/>
      <c r="DH28" s="99" t="s">
        <v>20</v>
      </c>
      <c r="DJ28" s="99" t="s">
        <v>74</v>
      </c>
    </row>
    <row r="29" spans="1:114" ht="10.15" customHeight="1" x14ac:dyDescent="0.2">
      <c r="A29" s="127"/>
      <c r="L29" s="121"/>
      <c r="M29" s="121"/>
      <c r="N29" s="121"/>
      <c r="O29" s="121"/>
      <c r="P29" s="121"/>
      <c r="Q29" s="121"/>
      <c r="R29" s="121"/>
      <c r="S29" s="121"/>
      <c r="T29" s="121"/>
      <c r="U29" s="121"/>
      <c r="V29" s="121"/>
      <c r="W29" s="261"/>
      <c r="X29" s="121"/>
      <c r="Y29" s="130"/>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CZ29" s="113"/>
    </row>
    <row r="30" spans="1:114" ht="10.15" customHeight="1" x14ac:dyDescent="0.2">
      <c r="A30" s="127"/>
      <c r="L30" s="121"/>
      <c r="M30" s="121"/>
      <c r="N30" s="121"/>
      <c r="O30" s="121"/>
      <c r="P30" s="121"/>
      <c r="Q30" s="121"/>
      <c r="R30" s="121"/>
      <c r="S30" s="121"/>
      <c r="T30" s="121"/>
      <c r="U30" s="121"/>
      <c r="V30" s="121"/>
      <c r="W30" s="261"/>
      <c r="X30" s="121"/>
      <c r="Y30" s="130"/>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CZ30" s="113"/>
      <c r="DH30" s="99" t="s">
        <v>239</v>
      </c>
    </row>
    <row r="31" spans="1:114" ht="10.15" customHeight="1" x14ac:dyDescent="0.2">
      <c r="A31" s="127"/>
      <c r="L31" s="121"/>
      <c r="M31" s="121"/>
      <c r="N31" s="121"/>
      <c r="O31" s="121"/>
      <c r="P31" s="121"/>
      <c r="Q31" s="121"/>
      <c r="R31" s="121"/>
      <c r="S31" s="121"/>
      <c r="T31" s="121"/>
      <c r="U31" s="121"/>
      <c r="V31" s="121"/>
      <c r="W31" s="26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CZ31" s="113"/>
      <c r="DH31" s="99">
        <v>20</v>
      </c>
      <c r="DJ31" s="99" t="s">
        <v>67</v>
      </c>
    </row>
    <row r="32" spans="1:114" ht="10.15" customHeight="1" x14ac:dyDescent="0.2">
      <c r="A32" s="127"/>
      <c r="L32" s="121"/>
      <c r="M32" s="121"/>
      <c r="N32" s="121"/>
      <c r="O32" s="121"/>
      <c r="P32" s="121"/>
      <c r="Q32" s="121"/>
      <c r="R32" s="121"/>
      <c r="S32" s="121"/>
      <c r="T32" s="121"/>
      <c r="U32" s="121"/>
      <c r="V32" s="121"/>
      <c r="W32" s="261"/>
      <c r="X32" s="121"/>
      <c r="Y32" s="263" t="str">
        <f>IF(CK18=0,"A déterminer",(CK18-CK22)*1000)</f>
        <v>A déterminer</v>
      </c>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CZ32" s="113"/>
      <c r="DH32" s="99">
        <v>25</v>
      </c>
      <c r="DJ32" s="99" t="s">
        <v>67</v>
      </c>
    </row>
    <row r="33" spans="1:114" ht="10.15" customHeight="1" x14ac:dyDescent="0.2">
      <c r="A33" s="127"/>
      <c r="L33" s="121"/>
      <c r="M33" s="121"/>
      <c r="N33" s="121"/>
      <c r="O33" s="121"/>
      <c r="P33" s="121"/>
      <c r="Q33" s="121"/>
      <c r="R33" s="121"/>
      <c r="S33" s="121"/>
      <c r="T33" s="121"/>
      <c r="U33" s="121"/>
      <c r="V33" s="121"/>
      <c r="W33" s="261"/>
      <c r="X33" s="121"/>
      <c r="Y33" s="263"/>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CZ33" s="113"/>
      <c r="DH33" s="99">
        <v>32</v>
      </c>
      <c r="DJ33" s="99" t="s">
        <v>67</v>
      </c>
    </row>
    <row r="34" spans="1:114" ht="10.15" customHeight="1" x14ac:dyDescent="0.2">
      <c r="A34" s="127"/>
      <c r="L34" s="121"/>
      <c r="M34" s="121"/>
      <c r="N34" s="121"/>
      <c r="O34" s="121"/>
      <c r="P34" s="121"/>
      <c r="Q34" s="121"/>
      <c r="R34" s="121"/>
      <c r="S34" s="121"/>
      <c r="T34" s="121"/>
      <c r="U34" s="121"/>
      <c r="V34" s="121"/>
      <c r="W34" s="261"/>
      <c r="X34" s="121"/>
      <c r="Y34" s="263"/>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CZ34" s="113"/>
      <c r="DH34" s="99">
        <v>40</v>
      </c>
      <c r="DJ34" s="99" t="s">
        <v>67</v>
      </c>
    </row>
    <row r="35" spans="1:114" ht="10.15" customHeight="1" x14ac:dyDescent="0.2">
      <c r="A35" s="127"/>
      <c r="L35" s="121"/>
      <c r="M35" s="121"/>
      <c r="N35" s="121"/>
      <c r="O35" s="121"/>
      <c r="P35" s="121"/>
      <c r="Q35" s="121"/>
      <c r="R35" s="121"/>
      <c r="S35" s="121"/>
      <c r="T35" s="121"/>
      <c r="U35" s="121"/>
      <c r="V35" s="121"/>
      <c r="W35" s="261"/>
      <c r="X35" s="121"/>
      <c r="Y35" s="263"/>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CZ35" s="113"/>
      <c r="DH35" s="99">
        <v>50</v>
      </c>
      <c r="DJ35" s="99" t="s">
        <v>67</v>
      </c>
    </row>
    <row r="36" spans="1:114" ht="10.15" customHeight="1" x14ac:dyDescent="0.2">
      <c r="A36" s="127"/>
      <c r="L36" s="121"/>
      <c r="M36" s="121"/>
      <c r="N36" s="121"/>
      <c r="O36" s="121"/>
      <c r="P36" s="121"/>
      <c r="Q36" s="121"/>
      <c r="R36" s="121"/>
      <c r="S36" s="121"/>
      <c r="T36" s="121"/>
      <c r="U36" s="121"/>
      <c r="V36" s="121"/>
      <c r="W36" s="261"/>
      <c r="X36" s="121"/>
      <c r="Y36" s="263"/>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CZ36" s="113"/>
      <c r="DH36" s="99">
        <v>63</v>
      </c>
      <c r="DJ36" s="99" t="s">
        <v>67</v>
      </c>
    </row>
    <row r="37" spans="1:114" ht="10.15" customHeight="1" x14ac:dyDescent="0.2">
      <c r="A37" s="127"/>
      <c r="L37" s="121"/>
      <c r="M37" s="121"/>
      <c r="N37" s="121"/>
      <c r="O37" s="121"/>
      <c r="P37" s="121"/>
      <c r="Q37" s="121"/>
      <c r="R37" s="121"/>
      <c r="S37" s="121"/>
      <c r="T37" s="121"/>
      <c r="U37" s="121"/>
      <c r="V37" s="121"/>
      <c r="W37" s="121"/>
      <c r="X37" s="121"/>
      <c r="Y37" s="263"/>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CZ37" s="113"/>
      <c r="DH37" s="99">
        <v>75</v>
      </c>
      <c r="DJ37" s="99" t="s">
        <v>67</v>
      </c>
    </row>
    <row r="38" spans="1:114" ht="10.15" customHeight="1" x14ac:dyDescent="0.2">
      <c r="A38" s="127"/>
      <c r="L38" s="121"/>
      <c r="M38" s="121"/>
      <c r="N38" s="121"/>
      <c r="O38" s="121"/>
      <c r="P38" s="121"/>
      <c r="Q38" s="121"/>
      <c r="R38" s="121"/>
      <c r="S38" s="121"/>
      <c r="T38" s="121"/>
      <c r="U38" s="121"/>
      <c r="V38" s="121"/>
      <c r="W38" s="121"/>
      <c r="X38" s="121"/>
      <c r="Y38" s="263"/>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CZ38" s="113"/>
      <c r="DH38" s="99">
        <v>90</v>
      </c>
      <c r="DJ38" s="99" t="s">
        <v>67</v>
      </c>
    </row>
    <row r="39" spans="1:114" ht="10.15" customHeight="1" x14ac:dyDescent="0.2">
      <c r="A39" s="127"/>
      <c r="L39" s="121"/>
      <c r="M39" s="121"/>
      <c r="N39" s="121"/>
      <c r="O39" s="121"/>
      <c r="P39" s="121"/>
      <c r="Q39" s="121"/>
      <c r="R39" s="121"/>
      <c r="S39" s="121"/>
      <c r="T39" s="121"/>
      <c r="U39" s="121"/>
      <c r="V39" s="121"/>
      <c r="W39" s="121"/>
      <c r="X39" s="121"/>
      <c r="Y39" s="263"/>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CZ39" s="113"/>
      <c r="DH39" s="99">
        <v>110</v>
      </c>
      <c r="DJ39" s="99" t="s">
        <v>67</v>
      </c>
    </row>
    <row r="40" spans="1:114" ht="10.15" customHeight="1" x14ac:dyDescent="0.2">
      <c r="A40" s="127"/>
      <c r="L40" s="121"/>
      <c r="M40" s="121"/>
      <c r="N40" s="121"/>
      <c r="O40" s="121"/>
      <c r="P40" s="121"/>
      <c r="Q40" s="121"/>
      <c r="R40" s="121"/>
      <c r="S40" s="121"/>
      <c r="T40" s="121"/>
      <c r="U40" s="121"/>
      <c r="V40" s="121"/>
      <c r="W40" s="121"/>
      <c r="X40" s="121"/>
      <c r="Y40" s="263"/>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CZ40" s="113"/>
    </row>
    <row r="41" spans="1:114" ht="10.15" customHeight="1" x14ac:dyDescent="0.2">
      <c r="A41" s="127"/>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CZ41" s="113"/>
    </row>
    <row r="42" spans="1:114" ht="10.15" customHeight="1" x14ac:dyDescent="0.2">
      <c r="A42" s="127"/>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CZ42" s="113"/>
    </row>
    <row r="43" spans="1:114" ht="10.15" customHeight="1" x14ac:dyDescent="0.2">
      <c r="A43" s="127"/>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CZ43" s="113"/>
    </row>
    <row r="44" spans="1:114" ht="10.15" customHeight="1" x14ac:dyDescent="0.2">
      <c r="A44" s="127"/>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CZ44" s="113"/>
    </row>
    <row r="45" spans="1:114" ht="10.15" customHeight="1" x14ac:dyDescent="0.2">
      <c r="A45" s="127"/>
      <c r="L45" s="121"/>
      <c r="M45" s="121"/>
      <c r="N45" s="121"/>
      <c r="O45" s="121"/>
      <c r="P45" s="121"/>
      <c r="Q45" s="121"/>
      <c r="R45" s="121"/>
      <c r="S45" s="121"/>
      <c r="T45" s="121"/>
      <c r="U45" s="121"/>
      <c r="V45" s="121"/>
      <c r="W45" s="121"/>
      <c r="X45" s="121"/>
      <c r="Y45" s="263"/>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CZ45" s="113"/>
    </row>
    <row r="46" spans="1:114" ht="10.15" customHeight="1" x14ac:dyDescent="0.2">
      <c r="A46" s="127"/>
      <c r="L46" s="121"/>
      <c r="M46" s="121"/>
      <c r="N46" s="121"/>
      <c r="O46" s="121"/>
      <c r="P46" s="121"/>
      <c r="Q46" s="121"/>
      <c r="R46" s="121"/>
      <c r="S46" s="121"/>
      <c r="T46" s="121"/>
      <c r="U46" s="121"/>
      <c r="V46" s="121"/>
      <c r="W46" s="121"/>
      <c r="X46" s="121"/>
      <c r="Y46" s="27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CZ46" s="113"/>
    </row>
    <row r="47" spans="1:114" ht="10.15" customHeight="1" x14ac:dyDescent="0.2">
      <c r="A47" s="127"/>
      <c r="L47" s="121"/>
      <c r="M47" s="121"/>
      <c r="N47" s="121"/>
      <c r="O47" s="121"/>
      <c r="P47" s="121"/>
      <c r="Q47" s="121"/>
      <c r="R47" s="121"/>
      <c r="S47" s="121"/>
      <c r="T47" s="121"/>
      <c r="U47" s="121"/>
      <c r="V47" s="121"/>
      <c r="W47" s="121"/>
      <c r="X47" s="121"/>
      <c r="Y47" s="27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Y47" s="104" t="s">
        <v>304</v>
      </c>
      <c r="BZ47" s="105"/>
      <c r="CA47" s="105"/>
      <c r="CB47" s="105"/>
      <c r="CC47" s="105"/>
      <c r="CD47" s="105"/>
      <c r="CE47" s="105"/>
      <c r="CF47" s="105"/>
      <c r="CG47" s="105"/>
      <c r="CH47" s="105"/>
      <c r="CI47" s="105"/>
      <c r="CJ47" s="105"/>
      <c r="CK47" s="105"/>
      <c r="CL47" s="105"/>
      <c r="CM47" s="105"/>
      <c r="CN47" s="105"/>
      <c r="CO47" s="105"/>
      <c r="CP47" s="104"/>
      <c r="CQ47" s="105"/>
      <c r="CR47" s="106"/>
      <c r="CS47" s="104"/>
      <c r="CT47" s="105"/>
      <c r="CU47" s="105"/>
      <c r="CV47" s="106"/>
      <c r="CW47" s="142"/>
      <c r="CX47" s="143"/>
      <c r="CY47" s="143"/>
      <c r="CZ47" s="144"/>
    </row>
    <row r="48" spans="1:114" ht="10.15" customHeight="1" x14ac:dyDescent="0.2">
      <c r="A48" s="127"/>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Y48" s="104"/>
      <c r="BZ48" s="105"/>
      <c r="CA48" s="105"/>
      <c r="CB48" s="105"/>
      <c r="CC48" s="105"/>
      <c r="CD48" s="105"/>
      <c r="CE48" s="105"/>
      <c r="CF48" s="105"/>
      <c r="CG48" s="105"/>
      <c r="CH48" s="105"/>
      <c r="CI48" s="105"/>
      <c r="CJ48" s="105"/>
      <c r="CK48" s="105"/>
      <c r="CL48" s="105"/>
      <c r="CM48" s="105"/>
      <c r="CN48" s="105"/>
      <c r="CO48" s="105"/>
      <c r="CP48" s="104" t="s">
        <v>106</v>
      </c>
      <c r="CQ48" s="105"/>
      <c r="CR48" s="106"/>
      <c r="CS48" s="104" t="s">
        <v>107</v>
      </c>
      <c r="CT48" s="105"/>
      <c r="CU48" s="106"/>
      <c r="CV48" s="106"/>
      <c r="CW48" s="105" t="s">
        <v>108</v>
      </c>
      <c r="CX48" s="105"/>
      <c r="CY48" s="105"/>
      <c r="CZ48" s="108"/>
    </row>
    <row r="49" spans="1:104" ht="10.15" customHeight="1" x14ac:dyDescent="0.2">
      <c r="A49" s="127"/>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Y49" s="109" t="s">
        <v>258</v>
      </c>
      <c r="BZ49" s="110"/>
      <c r="CA49" s="110"/>
      <c r="CB49" s="110"/>
      <c r="CC49" s="110"/>
      <c r="CD49" s="110"/>
      <c r="CE49" s="110"/>
      <c r="CF49" s="110"/>
      <c r="CG49" s="110"/>
      <c r="CH49" s="110"/>
      <c r="CI49" s="110"/>
      <c r="CJ49" s="110"/>
      <c r="CK49" s="110"/>
      <c r="CL49" s="110"/>
      <c r="CM49" s="110"/>
      <c r="CN49" s="110"/>
      <c r="CO49" s="111"/>
      <c r="CP49" s="99" t="s">
        <v>273</v>
      </c>
      <c r="CZ49" s="113"/>
    </row>
    <row r="50" spans="1:104" ht="10.15" customHeight="1" x14ac:dyDescent="0.2">
      <c r="A50" s="127"/>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Y50" s="115"/>
      <c r="CO50" s="116"/>
      <c r="CZ50" s="113"/>
    </row>
    <row r="51" spans="1:104" ht="10.15" customHeight="1" x14ac:dyDescent="0.2">
      <c r="A51" s="127"/>
      <c r="L51" s="121"/>
      <c r="M51" s="121"/>
      <c r="N51" s="121"/>
      <c r="O51" s="121"/>
      <c r="P51" s="121"/>
      <c r="Q51" s="121"/>
      <c r="R51" s="121"/>
      <c r="S51" s="121"/>
      <c r="T51" s="121"/>
      <c r="U51" s="121"/>
      <c r="V51" s="121"/>
      <c r="W51" s="121"/>
      <c r="X51" s="121"/>
      <c r="Y51" s="121"/>
      <c r="Z51" s="121"/>
      <c r="AA51" s="121"/>
      <c r="AB51" s="121"/>
      <c r="AC51" s="272" t="str">
        <f>IF(CK21=0,"Diamètre du filtre",CK21&amp;"""")</f>
        <v>Diamètre du filtre</v>
      </c>
      <c r="AD51" s="272"/>
      <c r="AE51" s="272"/>
      <c r="AF51" s="272"/>
      <c r="AG51" s="272"/>
      <c r="AH51" s="272"/>
      <c r="AI51" s="272"/>
      <c r="AJ51" s="272"/>
      <c r="AK51" s="121"/>
      <c r="AL51" s="121"/>
      <c r="AM51" s="121"/>
      <c r="AN51" s="121"/>
      <c r="AO51" s="121"/>
      <c r="AP51" s="121"/>
      <c r="AQ51" s="121"/>
      <c r="AR51" s="121"/>
      <c r="AS51" s="121"/>
      <c r="AT51" s="121"/>
      <c r="AU51" s="121"/>
      <c r="AV51" s="121"/>
      <c r="AW51" s="121"/>
      <c r="AX51" s="121"/>
      <c r="AY51" s="121"/>
      <c r="AZ51" s="121"/>
      <c r="BA51" s="121"/>
      <c r="BB51" s="121"/>
      <c r="BC51" s="121"/>
      <c r="BD51" s="121"/>
      <c r="BE51" s="121"/>
      <c r="BY51" s="240" t="str">
        <f>'Données du projet'!N45</f>
        <v>BOFAS</v>
      </c>
      <c r="BZ51" s="241"/>
      <c r="CA51" s="241"/>
      <c r="CB51" s="241"/>
      <c r="CC51" s="241"/>
      <c r="CD51" s="241"/>
      <c r="CE51" s="241"/>
      <c r="CF51" s="241"/>
      <c r="CG51" s="241"/>
      <c r="CH51" s="241"/>
      <c r="CI51" s="241"/>
      <c r="CJ51" s="241"/>
      <c r="CK51" s="241"/>
      <c r="CL51" s="241"/>
      <c r="CM51" s="241"/>
      <c r="CN51" s="241"/>
      <c r="CO51" s="242"/>
      <c r="CP51" s="243">
        <f>'Données du projet'!AE45</f>
        <v>0</v>
      </c>
      <c r="CQ51" s="244"/>
      <c r="CR51" s="244"/>
      <c r="CS51" s="244"/>
      <c r="CT51" s="244"/>
      <c r="CU51" s="244"/>
      <c r="CV51" s="244"/>
      <c r="CW51" s="244"/>
      <c r="CX51" s="244"/>
      <c r="CY51" s="244"/>
      <c r="CZ51" s="245"/>
    </row>
    <row r="52" spans="1:104" ht="10.15" customHeight="1" x14ac:dyDescent="0.2">
      <c r="A52" s="127"/>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Y52" s="117"/>
      <c r="BZ52" s="118"/>
      <c r="CA52" s="118"/>
      <c r="CB52" s="118"/>
      <c r="CC52" s="118"/>
      <c r="CD52" s="118"/>
      <c r="CE52" s="118"/>
      <c r="CF52" s="118"/>
      <c r="CG52" s="118"/>
      <c r="CH52" s="118"/>
      <c r="CI52" s="118"/>
      <c r="CJ52" s="118"/>
      <c r="CK52" s="118"/>
      <c r="CL52" s="118"/>
      <c r="CM52" s="118"/>
      <c r="CN52" s="118"/>
      <c r="CO52" s="119"/>
      <c r="CP52" s="117"/>
      <c r="CQ52" s="118"/>
      <c r="CR52" s="118"/>
      <c r="CS52" s="118"/>
      <c r="CT52" s="118"/>
      <c r="CU52" s="118"/>
      <c r="CV52" s="118"/>
      <c r="CW52" s="118"/>
      <c r="CX52" s="118"/>
      <c r="CY52" s="118"/>
      <c r="CZ52" s="120"/>
    </row>
    <row r="53" spans="1:104" ht="10.15" customHeight="1" x14ac:dyDescent="0.2">
      <c r="A53" s="127"/>
      <c r="L53" s="121"/>
      <c r="M53" s="121"/>
      <c r="N53" s="121"/>
      <c r="O53" s="121"/>
      <c r="P53" s="121"/>
      <c r="Q53" s="121"/>
      <c r="R53" s="121"/>
      <c r="S53" s="121"/>
      <c r="T53" s="121"/>
      <c r="U53" s="121"/>
      <c r="V53" s="121"/>
      <c r="W53" s="121"/>
      <c r="X53" s="121"/>
      <c r="Y53" s="121"/>
      <c r="Z53" s="121"/>
      <c r="AA53" s="121"/>
      <c r="AB53" s="121"/>
      <c r="AC53" s="273" t="str">
        <f>IF(CK17=0,"Diamètre du forage",CK17)</f>
        <v>Diamètre du forage</v>
      </c>
      <c r="AD53" s="273"/>
      <c r="AE53" s="273"/>
      <c r="AF53" s="273"/>
      <c r="AG53" s="273"/>
      <c r="AH53" s="273"/>
      <c r="AI53" s="273"/>
      <c r="AJ53" s="273"/>
      <c r="AK53" s="121"/>
      <c r="AL53" s="121"/>
      <c r="AM53" s="121"/>
      <c r="AN53" s="121"/>
      <c r="AO53" s="121"/>
      <c r="AP53" s="121"/>
      <c r="AQ53" s="121"/>
      <c r="AR53" s="121"/>
      <c r="AS53" s="121"/>
      <c r="AT53" s="121"/>
      <c r="AU53" s="121"/>
      <c r="AV53" s="121"/>
      <c r="AW53" s="121"/>
      <c r="AX53" s="121"/>
      <c r="AY53" s="121"/>
      <c r="AZ53" s="121"/>
      <c r="BA53" s="121"/>
      <c r="BB53" s="121"/>
      <c r="BC53" s="121"/>
      <c r="BD53" s="121"/>
      <c r="BE53" s="121"/>
      <c r="BY53" s="109" t="s">
        <v>111</v>
      </c>
      <c r="BZ53" s="110"/>
      <c r="CA53" s="110"/>
      <c r="CB53" s="110"/>
      <c r="CC53" s="110"/>
      <c r="CD53" s="110"/>
      <c r="CE53" s="110"/>
      <c r="CF53" s="110"/>
      <c r="CG53" s="110"/>
      <c r="CH53" s="110"/>
      <c r="CI53" s="110"/>
      <c r="CJ53" s="110"/>
      <c r="CK53" s="110"/>
      <c r="CL53" s="110"/>
      <c r="CM53" s="110"/>
      <c r="CN53" s="110"/>
      <c r="CO53" s="111"/>
      <c r="CZ53" s="113"/>
    </row>
    <row r="54" spans="1:104" ht="10.15" customHeight="1" x14ac:dyDescent="0.2">
      <c r="A54" s="127"/>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Y54" s="115"/>
      <c r="CO54" s="116"/>
      <c r="CZ54" s="113"/>
    </row>
    <row r="55" spans="1:104" ht="10.15" customHeight="1" x14ac:dyDescent="0.2">
      <c r="A55" s="127"/>
      <c r="BY55" s="240">
        <f>'Données du projet'!N49</f>
        <v>0</v>
      </c>
      <c r="BZ55" s="241"/>
      <c r="CA55" s="241"/>
      <c r="CB55" s="241"/>
      <c r="CC55" s="241"/>
      <c r="CD55" s="241"/>
      <c r="CE55" s="241"/>
      <c r="CF55" s="241"/>
      <c r="CG55" s="241"/>
      <c r="CH55" s="241"/>
      <c r="CI55" s="241"/>
      <c r="CJ55" s="241"/>
      <c r="CK55" s="241"/>
      <c r="CL55" s="241"/>
      <c r="CM55" s="241"/>
      <c r="CN55" s="241"/>
      <c r="CO55" s="242"/>
      <c r="CZ55" s="113"/>
    </row>
    <row r="56" spans="1:104" ht="10.15" customHeight="1" x14ac:dyDescent="0.2">
      <c r="A56" s="127"/>
      <c r="B56" s="99" t="s">
        <v>145</v>
      </c>
      <c r="BY56" s="117"/>
      <c r="BZ56" s="118"/>
      <c r="CA56" s="118"/>
      <c r="CB56" s="118"/>
      <c r="CC56" s="118"/>
      <c r="CD56" s="118"/>
      <c r="CE56" s="118"/>
      <c r="CF56" s="118"/>
      <c r="CG56" s="118"/>
      <c r="CH56" s="118"/>
      <c r="CI56" s="118"/>
      <c r="CJ56" s="118"/>
      <c r="CK56" s="118"/>
      <c r="CL56" s="118"/>
      <c r="CM56" s="118"/>
      <c r="CN56" s="118"/>
      <c r="CO56" s="119"/>
      <c r="CZ56" s="113"/>
    </row>
    <row r="57" spans="1:104" ht="10.15" customHeight="1" x14ac:dyDescent="0.2">
      <c r="A57" s="127"/>
      <c r="B57" s="99" t="s">
        <v>189</v>
      </c>
      <c r="BY57" s="109" t="s">
        <v>112</v>
      </c>
      <c r="BZ57" s="110"/>
      <c r="CA57" s="110"/>
      <c r="CB57" s="110"/>
      <c r="CC57" s="110"/>
      <c r="CD57" s="110"/>
      <c r="CE57" s="110"/>
      <c r="CF57" s="110"/>
      <c r="CG57" s="110"/>
      <c r="CH57" s="110"/>
      <c r="CI57" s="110"/>
      <c r="CJ57" s="110"/>
      <c r="CK57" s="110"/>
      <c r="CL57" s="110"/>
      <c r="CM57" s="110"/>
      <c r="CN57" s="110"/>
      <c r="CO57" s="111"/>
      <c r="CZ57" s="113"/>
    </row>
    <row r="58" spans="1:104" ht="10.15" customHeight="1" x14ac:dyDescent="0.2">
      <c r="A58" s="127"/>
      <c r="B58" s="99" t="s">
        <v>311</v>
      </c>
      <c r="BY58" s="233" t="s">
        <v>310</v>
      </c>
      <c r="BZ58" s="234"/>
      <c r="CA58" s="234"/>
      <c r="CB58" s="234"/>
      <c r="CC58" s="234"/>
      <c r="CD58" s="234"/>
      <c r="CE58" s="234"/>
      <c r="CF58" s="234"/>
      <c r="CG58" s="234"/>
      <c r="CH58" s="234"/>
      <c r="CI58" s="234"/>
      <c r="CJ58" s="234"/>
      <c r="CK58" s="234"/>
      <c r="CL58" s="234"/>
      <c r="CM58" s="234"/>
      <c r="CN58" s="234"/>
      <c r="CO58" s="235"/>
      <c r="CZ58" s="113"/>
    </row>
    <row r="59" spans="1:104" ht="10.15" customHeight="1" x14ac:dyDescent="0.2">
      <c r="A59" s="127"/>
      <c r="B59" s="99" t="s">
        <v>194</v>
      </c>
      <c r="BY59" s="236"/>
      <c r="BZ59" s="234"/>
      <c r="CA59" s="234"/>
      <c r="CB59" s="234"/>
      <c r="CC59" s="234"/>
      <c r="CD59" s="234"/>
      <c r="CE59" s="234"/>
      <c r="CF59" s="234"/>
      <c r="CG59" s="234"/>
      <c r="CH59" s="234"/>
      <c r="CI59" s="234"/>
      <c r="CJ59" s="234"/>
      <c r="CK59" s="234"/>
      <c r="CL59" s="234"/>
      <c r="CM59" s="234"/>
      <c r="CN59" s="234"/>
      <c r="CO59" s="235"/>
      <c r="CZ59" s="113"/>
    </row>
    <row r="60" spans="1:104" ht="10.15" customHeight="1" x14ac:dyDescent="0.2">
      <c r="A60" s="127"/>
      <c r="B60" s="99" t="s">
        <v>309</v>
      </c>
      <c r="BY60" s="237"/>
      <c r="BZ60" s="238"/>
      <c r="CA60" s="238"/>
      <c r="CB60" s="238"/>
      <c r="CC60" s="238"/>
      <c r="CD60" s="238"/>
      <c r="CE60" s="238"/>
      <c r="CF60" s="238"/>
      <c r="CG60" s="238"/>
      <c r="CH60" s="238"/>
      <c r="CI60" s="238"/>
      <c r="CJ60" s="238"/>
      <c r="CK60" s="238"/>
      <c r="CL60" s="238"/>
      <c r="CM60" s="238"/>
      <c r="CN60" s="238"/>
      <c r="CO60" s="239"/>
      <c r="CZ60" s="113"/>
    </row>
    <row r="61" spans="1:104" ht="10.15" customHeight="1" x14ac:dyDescent="0.2">
      <c r="A61" s="127"/>
      <c r="B61" s="99" t="s">
        <v>377</v>
      </c>
      <c r="BY61" s="223" t="s">
        <v>114</v>
      </c>
      <c r="BZ61" s="224"/>
      <c r="CA61" s="224"/>
      <c r="CB61" s="230"/>
      <c r="CC61" s="223" t="s">
        <v>115</v>
      </c>
      <c r="CD61" s="224"/>
      <c r="CE61" s="224"/>
      <c r="CF61" s="230"/>
      <c r="CG61" s="223" t="s">
        <v>116</v>
      </c>
      <c r="CH61" s="224"/>
      <c r="CI61" s="224"/>
      <c r="CJ61" s="224"/>
      <c r="CK61" s="230"/>
      <c r="CL61" s="223" t="s">
        <v>117</v>
      </c>
      <c r="CM61" s="224"/>
      <c r="CN61" s="224"/>
      <c r="CO61" s="230"/>
      <c r="CP61" s="223" t="s">
        <v>300</v>
      </c>
      <c r="CQ61" s="224"/>
      <c r="CR61" s="224"/>
      <c r="CS61" s="224"/>
      <c r="CT61" s="230"/>
      <c r="CU61" s="223" t="s">
        <v>299</v>
      </c>
      <c r="CV61" s="224"/>
      <c r="CW61" s="224"/>
      <c r="CX61" s="224"/>
      <c r="CY61" s="224"/>
      <c r="CZ61" s="225"/>
    </row>
    <row r="62" spans="1:104" ht="10.15" customHeight="1" thickBot="1" x14ac:dyDescent="0.25">
      <c r="A62" s="13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41"/>
      <c r="BY62" s="226"/>
      <c r="BZ62" s="227"/>
      <c r="CA62" s="227"/>
      <c r="CB62" s="228"/>
      <c r="CC62" s="226" t="s">
        <v>279</v>
      </c>
      <c r="CD62" s="227"/>
      <c r="CE62" s="227"/>
      <c r="CF62" s="227"/>
      <c r="CG62" s="226"/>
      <c r="CH62" s="227"/>
      <c r="CI62" s="227"/>
      <c r="CJ62" s="227"/>
      <c r="CK62" s="228"/>
      <c r="CL62" s="226"/>
      <c r="CM62" s="227"/>
      <c r="CN62" s="227"/>
      <c r="CO62" s="228"/>
      <c r="CP62" s="226">
        <f>'Données du projet'!AE56</f>
        <v>0</v>
      </c>
      <c r="CQ62" s="227"/>
      <c r="CR62" s="227"/>
      <c r="CS62" s="227"/>
      <c r="CT62" s="228"/>
      <c r="CU62" s="226" t="s">
        <v>183</v>
      </c>
      <c r="CV62" s="227"/>
      <c r="CW62" s="227"/>
      <c r="CX62" s="227"/>
      <c r="CY62" s="227"/>
      <c r="CZ62" s="229"/>
    </row>
    <row r="63" spans="1:104" ht="10.15" customHeight="1" x14ac:dyDescent="0.2"/>
    <row r="64" spans="1:10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79" ht="10.15" customHeight="1" x14ac:dyDescent="0.2"/>
    <row r="80" ht="10.15" customHeight="1" x14ac:dyDescent="0.2"/>
    <row r="81" ht="10.15" customHeight="1" x14ac:dyDescent="0.2"/>
    <row r="82" ht="10.15" customHeight="1" x14ac:dyDescent="0.2"/>
    <row r="83" ht="10.15" customHeight="1" x14ac:dyDescent="0.2"/>
    <row r="84" ht="10.15" customHeight="1" x14ac:dyDescent="0.2"/>
    <row r="85" ht="10.15" customHeight="1" x14ac:dyDescent="0.2"/>
    <row r="86" ht="10.15" customHeight="1" x14ac:dyDescent="0.2"/>
    <row r="87" ht="10.15" customHeight="1" x14ac:dyDescent="0.2"/>
    <row r="88" ht="10.15" customHeight="1" x14ac:dyDescent="0.2"/>
    <row r="89" ht="10.15" customHeight="1" x14ac:dyDescent="0.2"/>
    <row r="90" ht="10.15" customHeight="1" x14ac:dyDescent="0.2"/>
  </sheetData>
  <sheetProtection selectLockedCells="1"/>
  <mergeCells count="30">
    <mergeCell ref="CP62:CT62"/>
    <mergeCell ref="CU62:CZ62"/>
    <mergeCell ref="CP51:CZ51"/>
    <mergeCell ref="BY61:CB61"/>
    <mergeCell ref="CC61:CF61"/>
    <mergeCell ref="BY62:CB62"/>
    <mergeCell ref="CU61:CZ61"/>
    <mergeCell ref="CP61:CT61"/>
    <mergeCell ref="CC62:CF62"/>
    <mergeCell ref="BY51:CO51"/>
    <mergeCell ref="CG62:CK62"/>
    <mergeCell ref="CL62:CO62"/>
    <mergeCell ref="CL61:CO61"/>
    <mergeCell ref="CG61:CK61"/>
    <mergeCell ref="AC53:AJ53"/>
    <mergeCell ref="BY58:CO60"/>
    <mergeCell ref="BY55:CO55"/>
    <mergeCell ref="W23:W36"/>
    <mergeCell ref="Y11:Y12"/>
    <mergeCell ref="AO14:AO15"/>
    <mergeCell ref="Y20:Y24"/>
    <mergeCell ref="Y45:Y47"/>
    <mergeCell ref="Y32:Y40"/>
    <mergeCell ref="AT12:BE13"/>
    <mergeCell ref="AC51:AJ51"/>
    <mergeCell ref="CK14:CM14"/>
    <mergeCell ref="CK17:CM17"/>
    <mergeCell ref="CK18:CM18"/>
    <mergeCell ref="CK21:CM21"/>
    <mergeCell ref="CK22:CM22"/>
  </mergeCells>
  <dataValidations count="3">
    <dataValidation type="list" allowBlank="1" showInputMessage="1" showErrorMessage="1" sqref="CK21" xr:uid="{00000000-0002-0000-0800-000000000000}">
      <formula1>$DH$20:$DH$25</formula1>
    </dataValidation>
    <dataValidation type="list" allowBlank="1" showInputMessage="1" showErrorMessage="1" sqref="CK17" xr:uid="{00000000-0002-0000-0800-000001000000}">
      <formula1>$DH$5:$DH$10</formula1>
    </dataValidation>
    <dataValidation type="list" allowBlank="1" showInputMessage="1" showErrorMessage="1" sqref="CK14:CM14" xr:uid="{00000000-0002-0000-0800-000002000000}">
      <formula1>$DH$31:$DH$39</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oddHeader>&amp;C&amp;"Trebuchet MS,Standaard"&amp;F</oddHeader>
    <oddFooter>&amp;L&amp;"Trebuchet MS,Standaard"Date d'impression: &amp;D&amp;R&amp;"Trebuchet MS,Standaard"&amp;P/&amp;N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K90"/>
  <sheetViews>
    <sheetView zoomScale="115" zoomScaleNormal="115" zoomScaleSheetLayoutView="75" workbookViewId="0">
      <selection activeCell="CO14" sqref="CO14:CQ14"/>
    </sheetView>
  </sheetViews>
  <sheetFormatPr defaultColWidth="0" defaultRowHeight="13.5" x14ac:dyDescent="0.2"/>
  <cols>
    <col min="1" max="111" width="1.7109375" style="99" customWidth="1"/>
    <col min="112" max="115" width="9.140625" style="99" hidden="1" customWidth="1"/>
    <col min="116" max="16384" width="8.85546875" style="99" hidden="1"/>
  </cols>
  <sheetData>
    <row r="1" spans="1:114" x14ac:dyDescent="0.2">
      <c r="A1" s="123"/>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6"/>
    </row>
    <row r="2" spans="1:114" x14ac:dyDescent="0.2">
      <c r="A2" s="127"/>
      <c r="CZ2" s="113"/>
    </row>
    <row r="3" spans="1:114" x14ac:dyDescent="0.2">
      <c r="A3" s="127"/>
      <c r="CZ3" s="113"/>
    </row>
    <row r="4" spans="1:114" ht="10.15" customHeight="1" x14ac:dyDescent="0.2">
      <c r="A4" s="127"/>
      <c r="CZ4" s="113"/>
      <c r="DH4" s="99" t="s">
        <v>242</v>
      </c>
    </row>
    <row r="5" spans="1:114" ht="10.15" customHeight="1" x14ac:dyDescent="0.2">
      <c r="A5" s="127"/>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CZ5" s="113"/>
      <c r="DH5" s="99">
        <v>110</v>
      </c>
      <c r="DI5" s="99">
        <f>IF($DH5=$CK$18,$CK$19*$BD$47,0)</f>
        <v>0</v>
      </c>
      <c r="DJ5" s="99" t="s">
        <v>73</v>
      </c>
    </row>
    <row r="6" spans="1:114" ht="10.15" customHeight="1" x14ac:dyDescent="0.2">
      <c r="A6" s="127"/>
      <c r="O6" s="121"/>
      <c r="P6" s="121"/>
      <c r="Q6" s="121"/>
      <c r="R6" s="121"/>
      <c r="S6" s="121"/>
      <c r="T6" s="121"/>
      <c r="U6" s="121"/>
      <c r="V6" s="121"/>
      <c r="W6" s="121"/>
      <c r="X6" s="121"/>
      <c r="Y6" s="121"/>
      <c r="Z6" s="121"/>
      <c r="AA6" s="121"/>
      <c r="AB6" s="121"/>
      <c r="AC6" s="121"/>
      <c r="AD6" s="121"/>
      <c r="AE6" s="128"/>
      <c r="AF6" s="128" t="s">
        <v>298</v>
      </c>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CZ6" s="113"/>
      <c r="DH6" s="99">
        <v>160</v>
      </c>
      <c r="DI6" s="99">
        <f>IF($DH6=$CK$18,$CK$19*$BD$47,0)</f>
        <v>0</v>
      </c>
      <c r="DJ6" s="99" t="s">
        <v>73</v>
      </c>
    </row>
    <row r="7" spans="1:114" ht="10.15" customHeight="1" x14ac:dyDescent="0.2">
      <c r="A7" s="127"/>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t="s">
        <v>140</v>
      </c>
      <c r="AS7" s="121"/>
      <c r="AT7" s="121"/>
      <c r="AU7" s="121"/>
      <c r="AV7" s="121"/>
      <c r="AW7" s="121"/>
      <c r="AX7" s="121"/>
      <c r="AY7" s="121"/>
      <c r="AZ7" s="121"/>
      <c r="BA7" s="121"/>
      <c r="BB7" s="121"/>
      <c r="BC7" s="121"/>
      <c r="BD7" s="121"/>
      <c r="BE7" s="121"/>
      <c r="BY7" s="99" t="s">
        <v>130</v>
      </c>
      <c r="CZ7" s="113"/>
      <c r="DH7" s="99">
        <v>210</v>
      </c>
      <c r="DI7" s="99">
        <f>IF($DH7=$CK$18,$CK$19*$BD$47,0)</f>
        <v>0</v>
      </c>
      <c r="DJ7" s="99" t="s">
        <v>73</v>
      </c>
    </row>
    <row r="8" spans="1:114" ht="10.15" customHeight="1" x14ac:dyDescent="0.2">
      <c r="A8" s="127"/>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CD8" s="99" t="s">
        <v>280</v>
      </c>
      <c r="CZ8" s="113"/>
      <c r="DH8" s="99">
        <v>240</v>
      </c>
      <c r="DI8" s="99">
        <v>0</v>
      </c>
      <c r="DJ8" s="99" t="s">
        <v>73</v>
      </c>
    </row>
    <row r="9" spans="1:114" ht="10.15" customHeight="1" x14ac:dyDescent="0.2">
      <c r="A9" s="127"/>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CD9" s="99" t="s">
        <v>131</v>
      </c>
      <c r="CZ9" s="113"/>
      <c r="DH9" s="99">
        <v>280</v>
      </c>
      <c r="DI9" s="99">
        <f>IF($DH9=$CK$18,$CK$19*$BD$47,0)</f>
        <v>0</v>
      </c>
      <c r="DJ9" s="99" t="s">
        <v>73</v>
      </c>
    </row>
    <row r="10" spans="1:114" ht="10.15" customHeight="1" x14ac:dyDescent="0.2">
      <c r="A10" s="127"/>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CD10" s="99" t="s">
        <v>149</v>
      </c>
      <c r="CZ10" s="113"/>
      <c r="DH10" s="99">
        <v>320</v>
      </c>
      <c r="DI10" s="99">
        <f>IF($DH10=$CK$18,$CK$19*$BD$47,0)</f>
        <v>0</v>
      </c>
      <c r="DJ10" s="99" t="s">
        <v>73</v>
      </c>
    </row>
    <row r="11" spans="1:114" ht="10.15" customHeight="1" x14ac:dyDescent="0.2">
      <c r="A11" s="127"/>
      <c r="O11" s="121"/>
      <c r="P11" s="121"/>
      <c r="Q11" s="121"/>
      <c r="R11" s="121"/>
      <c r="S11" s="121"/>
      <c r="T11" s="121"/>
      <c r="U11" s="121"/>
      <c r="V11" s="121"/>
      <c r="W11" s="121"/>
      <c r="X11" s="121"/>
      <c r="Y11" s="263" t="s">
        <v>19</v>
      </c>
      <c r="Z11" s="121"/>
      <c r="AA11" s="121"/>
      <c r="AB11" s="121"/>
      <c r="AC11" s="121"/>
      <c r="AD11" s="121"/>
      <c r="AE11" s="121"/>
      <c r="AF11" s="121"/>
      <c r="AG11" s="121"/>
      <c r="AH11" s="121"/>
      <c r="AI11" s="121"/>
      <c r="AJ11" s="121"/>
      <c r="AK11" s="121"/>
      <c r="AL11" s="121"/>
      <c r="AM11" s="121"/>
      <c r="AN11" s="121"/>
      <c r="AO11" s="121"/>
      <c r="AP11" s="121"/>
      <c r="AQ11" s="121"/>
      <c r="AR11" s="121"/>
      <c r="AS11" s="121"/>
      <c r="AT11" s="274" t="str">
        <f>"vers pompe - "&amp;CO15&amp;" mm"</f>
        <v>vers pompe -  mm</v>
      </c>
      <c r="AU11" s="274"/>
      <c r="AV11" s="274"/>
      <c r="AW11" s="274"/>
      <c r="AX11" s="274"/>
      <c r="AY11" s="274"/>
      <c r="AZ11" s="274"/>
      <c r="BA11" s="274"/>
      <c r="BB11" s="274"/>
      <c r="BC11" s="274"/>
      <c r="BD11" s="274"/>
      <c r="BE11" s="274"/>
      <c r="CD11" s="99" t="s">
        <v>150</v>
      </c>
      <c r="CZ11" s="113"/>
    </row>
    <row r="12" spans="1:114" ht="10.15" customHeight="1" x14ac:dyDescent="0.2">
      <c r="A12" s="127"/>
      <c r="O12" s="121"/>
      <c r="P12" s="121"/>
      <c r="Q12" s="121"/>
      <c r="R12" s="121"/>
      <c r="S12" s="121"/>
      <c r="T12" s="121"/>
      <c r="U12" s="121"/>
      <c r="V12" s="121"/>
      <c r="W12" s="121"/>
      <c r="X12" s="121"/>
      <c r="Y12" s="263"/>
      <c r="Z12" s="121"/>
      <c r="AA12" s="121"/>
      <c r="AB12" s="121"/>
      <c r="AC12" s="121"/>
      <c r="AD12" s="121"/>
      <c r="AE12" s="121"/>
      <c r="AF12" s="121"/>
      <c r="AG12" s="121"/>
      <c r="AH12" s="121"/>
      <c r="AI12" s="121"/>
      <c r="AJ12" s="121"/>
      <c r="AK12" s="121"/>
      <c r="AL12" s="121"/>
      <c r="AM12" s="121"/>
      <c r="AN12" s="121"/>
      <c r="AO12" s="121"/>
      <c r="AP12" s="121"/>
      <c r="AQ12" s="121"/>
      <c r="AR12" s="121"/>
      <c r="AS12" s="121"/>
      <c r="AT12" s="274"/>
      <c r="AU12" s="274"/>
      <c r="AV12" s="274"/>
      <c r="AW12" s="274"/>
      <c r="AX12" s="274"/>
      <c r="AY12" s="274"/>
      <c r="AZ12" s="274"/>
      <c r="BA12" s="274"/>
      <c r="BB12" s="274"/>
      <c r="BC12" s="274"/>
      <c r="BD12" s="274"/>
      <c r="BE12" s="274"/>
      <c r="BY12" s="99" t="s">
        <v>7</v>
      </c>
      <c r="CA12" s="99" t="s">
        <v>132</v>
      </c>
      <c r="CZ12" s="113"/>
      <c r="DH12" s="99" t="s">
        <v>241</v>
      </c>
    </row>
    <row r="13" spans="1:114" ht="10.15" customHeight="1" x14ac:dyDescent="0.2">
      <c r="A13" s="127"/>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274" t="str">
        <f>"vers extracteur d'air - "&amp;CO14&amp;" mm"</f>
        <v>vers extracteur d'air -  mm</v>
      </c>
      <c r="AU13" s="274"/>
      <c r="AV13" s="274"/>
      <c r="AW13" s="274"/>
      <c r="AX13" s="274"/>
      <c r="AY13" s="274"/>
      <c r="AZ13" s="274"/>
      <c r="BA13" s="274"/>
      <c r="BB13" s="274"/>
      <c r="BC13" s="274"/>
      <c r="BD13" s="274"/>
      <c r="BE13" s="274"/>
      <c r="BY13" s="99" t="s">
        <v>12</v>
      </c>
      <c r="CA13" s="99" t="s">
        <v>133</v>
      </c>
      <c r="CZ13" s="113"/>
      <c r="DH13" s="99">
        <v>1</v>
      </c>
      <c r="DI13" s="99">
        <f>IF($DH13=$CI$25,(($CK$19-(#REF!-#REF!)))*$BD$47,0)</f>
        <v>0</v>
      </c>
      <c r="DJ13" s="99" t="s">
        <v>73</v>
      </c>
    </row>
    <row r="14" spans="1:114" ht="10.15" customHeight="1" x14ac:dyDescent="0.2">
      <c r="A14" s="127"/>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261"/>
      <c r="AP14" s="121"/>
      <c r="AQ14" s="121"/>
      <c r="AR14" s="121"/>
      <c r="AS14" s="121"/>
      <c r="AT14" s="274"/>
      <c r="AU14" s="274"/>
      <c r="AV14" s="274"/>
      <c r="AW14" s="274"/>
      <c r="AX14" s="274"/>
      <c r="AY14" s="274"/>
      <c r="AZ14" s="274"/>
      <c r="BA14" s="274"/>
      <c r="BB14" s="274"/>
      <c r="BC14" s="274"/>
      <c r="BD14" s="274"/>
      <c r="BE14" s="274"/>
      <c r="BY14" s="99" t="s">
        <v>15</v>
      </c>
      <c r="CA14" s="99" t="s">
        <v>134</v>
      </c>
      <c r="CO14" s="254"/>
      <c r="CP14" s="254"/>
      <c r="CQ14" s="254"/>
      <c r="CR14" s="99" t="s">
        <v>67</v>
      </c>
      <c r="CZ14" s="113"/>
      <c r="DH14" s="99">
        <v>2</v>
      </c>
      <c r="DI14" s="99">
        <f>IF($DH14=$CI$25,(($CK$19-(#REF!-#REF!)))*$BD$47,0)</f>
        <v>0</v>
      </c>
      <c r="DJ14" s="99" t="s">
        <v>73</v>
      </c>
    </row>
    <row r="15" spans="1:114" ht="10.15" customHeight="1" x14ac:dyDescent="0.2">
      <c r="A15" s="127"/>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261"/>
      <c r="AP15" s="121"/>
      <c r="AQ15" s="121"/>
      <c r="AR15" s="121"/>
      <c r="AS15" s="121"/>
      <c r="AT15" s="121"/>
      <c r="AU15" s="121"/>
      <c r="AV15" s="121"/>
      <c r="AW15" s="121"/>
      <c r="AX15" s="121"/>
      <c r="AY15" s="121"/>
      <c r="AZ15" s="121"/>
      <c r="BA15" s="121"/>
      <c r="BB15" s="121"/>
      <c r="BC15" s="121"/>
      <c r="BD15" s="121"/>
      <c r="BE15" s="121"/>
      <c r="BY15" s="99" t="s">
        <v>14</v>
      </c>
      <c r="CA15" s="99" t="s">
        <v>147</v>
      </c>
      <c r="CO15" s="254"/>
      <c r="CP15" s="254"/>
      <c r="CQ15" s="254"/>
      <c r="CR15" s="99" t="s">
        <v>67</v>
      </c>
      <c r="CZ15" s="113"/>
      <c r="DH15" s="99">
        <v>3</v>
      </c>
      <c r="DI15" s="99">
        <v>0</v>
      </c>
      <c r="DJ15" s="99" t="s">
        <v>73</v>
      </c>
    </row>
    <row r="16" spans="1:114" ht="10.15" customHeight="1" x14ac:dyDescent="0.2">
      <c r="A16" s="127"/>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Y16" s="99" t="s">
        <v>53</v>
      </c>
      <c r="CA16" s="99" t="s">
        <v>229</v>
      </c>
      <c r="CZ16" s="113"/>
      <c r="DH16" s="99" t="s">
        <v>360</v>
      </c>
      <c r="DI16" s="99">
        <f>IF($DH16=$CI$25,(($CK$19-(#REF!-#REF!)))*$BD$47,0)</f>
        <v>0</v>
      </c>
      <c r="DJ16" s="99" t="s">
        <v>73</v>
      </c>
    </row>
    <row r="17" spans="1:114" ht="10.15" customHeight="1" x14ac:dyDescent="0.2">
      <c r="A17" s="127"/>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Y17" s="99" t="s">
        <v>59</v>
      </c>
      <c r="CA17" s="99" t="s">
        <v>151</v>
      </c>
      <c r="CZ17" s="113"/>
      <c r="DH17" s="99">
        <v>6</v>
      </c>
      <c r="DI17" s="99">
        <f>IF($DH17=$CI$25,(($CK$19-(#REF!-#REF!)))*$BD$47,0)</f>
        <v>0</v>
      </c>
      <c r="DJ17" s="99" t="s">
        <v>73</v>
      </c>
    </row>
    <row r="18" spans="1:114" ht="10.15" customHeight="1" x14ac:dyDescent="0.2">
      <c r="A18" s="127"/>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CB18" s="99" t="s">
        <v>152</v>
      </c>
      <c r="CK18" s="254"/>
      <c r="CL18" s="254"/>
      <c r="CM18" s="254"/>
      <c r="CN18" s="99" t="s">
        <v>67</v>
      </c>
      <c r="CZ18" s="113"/>
      <c r="DH18" s="99">
        <v>8</v>
      </c>
      <c r="DI18" s="99">
        <f>IF($DH18=$CI$25,(($CK$19-(#REF!-#REF!)))*$BD$47,0)</f>
        <v>0</v>
      </c>
      <c r="DJ18" s="99" t="s">
        <v>73</v>
      </c>
    </row>
    <row r="19" spans="1:114" ht="10.15" customHeight="1" x14ac:dyDescent="0.2">
      <c r="A19" s="127"/>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CB19" s="99" t="s">
        <v>153</v>
      </c>
      <c r="CK19" s="254"/>
      <c r="CL19" s="254"/>
      <c r="CM19" s="254"/>
      <c r="CN19" s="99" t="s">
        <v>73</v>
      </c>
      <c r="CZ19" s="113"/>
      <c r="DH19" s="99" t="s">
        <v>65</v>
      </c>
    </row>
    <row r="20" spans="1:114" ht="10.15" customHeight="1" x14ac:dyDescent="0.2">
      <c r="A20" s="127"/>
      <c r="O20" s="121"/>
      <c r="P20" s="121"/>
      <c r="Q20" s="121"/>
      <c r="R20" s="121"/>
      <c r="S20" s="121"/>
      <c r="T20" s="121"/>
      <c r="U20" s="121"/>
      <c r="V20" s="121"/>
      <c r="W20" s="121"/>
      <c r="X20" s="121"/>
      <c r="Y20" s="263" t="s">
        <v>61</v>
      </c>
      <c r="Z20" s="121"/>
      <c r="AA20" s="121"/>
      <c r="AB20" s="121"/>
      <c r="AC20" s="121"/>
      <c r="AD20" s="121"/>
      <c r="AE20" s="121"/>
      <c r="AF20" s="121"/>
      <c r="AG20" s="121"/>
      <c r="AH20" s="128"/>
      <c r="AI20" s="128"/>
      <c r="AJ20" s="128"/>
      <c r="AK20" s="121"/>
      <c r="AL20" s="121"/>
      <c r="AM20" s="121"/>
      <c r="AN20" s="121"/>
      <c r="AO20" s="121"/>
      <c r="AP20" s="121"/>
      <c r="AQ20" s="121"/>
      <c r="AR20" s="121"/>
      <c r="AS20" s="121"/>
      <c r="AT20" s="121"/>
      <c r="AU20" s="121"/>
      <c r="AV20" s="121"/>
      <c r="AW20" s="121"/>
      <c r="AX20" s="121"/>
      <c r="AY20" s="121"/>
      <c r="AZ20" s="121"/>
      <c r="BA20" s="121"/>
      <c r="BB20" s="121"/>
      <c r="BC20" s="121"/>
      <c r="BD20" s="121"/>
      <c r="BE20" s="121"/>
      <c r="BY20" s="99" t="s">
        <v>66</v>
      </c>
      <c r="CA20" s="99" t="s">
        <v>135</v>
      </c>
      <c r="CZ20" s="113"/>
      <c r="DH20" s="99">
        <v>1</v>
      </c>
      <c r="DI20" s="99">
        <f>IF($DH20=$CI$25,(#REF!-#REF!)*$BD$47,0)</f>
        <v>0</v>
      </c>
      <c r="DJ20" s="99" t="s">
        <v>73</v>
      </c>
    </row>
    <row r="21" spans="1:114" ht="10.15" customHeight="1" x14ac:dyDescent="0.2">
      <c r="A21" s="127"/>
      <c r="O21" s="121"/>
      <c r="P21" s="121"/>
      <c r="Q21" s="121"/>
      <c r="R21" s="121"/>
      <c r="S21" s="121"/>
      <c r="T21" s="121"/>
      <c r="U21" s="121"/>
      <c r="V21" s="121"/>
      <c r="W21" s="121"/>
      <c r="X21" s="121"/>
      <c r="Y21" s="262"/>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Y21" s="99" t="s">
        <v>79</v>
      </c>
      <c r="CA21" s="99" t="s">
        <v>321</v>
      </c>
      <c r="CZ21" s="113"/>
      <c r="DH21" s="99">
        <v>2</v>
      </c>
      <c r="DI21" s="99">
        <f>IF($DH21=$CI$25,(#REF!-#REF!)*$BD$47,0)</f>
        <v>0</v>
      </c>
      <c r="DJ21" s="99" t="s">
        <v>73</v>
      </c>
    </row>
    <row r="22" spans="1:114" ht="10.15" customHeight="1" x14ac:dyDescent="0.2">
      <c r="A22" s="127"/>
      <c r="O22" s="121"/>
      <c r="P22" s="121"/>
      <c r="Q22" s="121"/>
      <c r="R22" s="121"/>
      <c r="S22" s="121"/>
      <c r="T22" s="121"/>
      <c r="U22" s="121"/>
      <c r="V22" s="121"/>
      <c r="W22" s="121"/>
      <c r="X22" s="121"/>
      <c r="Y22" s="262"/>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CB22" s="99" t="s">
        <v>154</v>
      </c>
      <c r="CI22" s="254"/>
      <c r="CJ22" s="252"/>
      <c r="CK22" s="252"/>
      <c r="CL22" s="99" t="s">
        <v>72</v>
      </c>
      <c r="CZ22" s="113"/>
      <c r="DH22" s="99">
        <v>3</v>
      </c>
      <c r="DI22" s="99">
        <v>0</v>
      </c>
      <c r="DJ22" s="99" t="s">
        <v>73</v>
      </c>
    </row>
    <row r="23" spans="1:114" ht="10.15" customHeight="1" x14ac:dyDescent="0.2">
      <c r="A23" s="127"/>
      <c r="O23" s="121"/>
      <c r="P23" s="121"/>
      <c r="Q23" s="121"/>
      <c r="R23" s="121"/>
      <c r="S23" s="121"/>
      <c r="T23" s="121"/>
      <c r="U23" s="121"/>
      <c r="V23" s="121"/>
      <c r="W23" s="121"/>
      <c r="X23" s="121"/>
      <c r="Y23" s="262"/>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CB23" s="99" t="s">
        <v>319</v>
      </c>
      <c r="CI23" s="254"/>
      <c r="CJ23" s="252"/>
      <c r="CK23" s="252"/>
      <c r="CL23" s="99" t="s">
        <v>287</v>
      </c>
      <c r="CO23" s="99" t="s">
        <v>318</v>
      </c>
      <c r="CQ23" s="254"/>
      <c r="CR23" s="252"/>
      <c r="CS23" s="252"/>
      <c r="CT23" s="99" t="s">
        <v>287</v>
      </c>
      <c r="CZ23" s="113"/>
      <c r="DH23" s="99" t="s">
        <v>360</v>
      </c>
      <c r="DI23" s="99">
        <f>IF($DH23=$CI$25,(($CK$19-(#REF!-#REF!)))*$BD$47,0)</f>
        <v>0</v>
      </c>
      <c r="DJ23" s="99" t="s">
        <v>73</v>
      </c>
    </row>
    <row r="24" spans="1:114" ht="10.15" customHeight="1" x14ac:dyDescent="0.2">
      <c r="A24" s="127"/>
      <c r="O24" s="121"/>
      <c r="P24" s="121"/>
      <c r="Q24" s="121"/>
      <c r="R24" s="121"/>
      <c r="S24" s="121"/>
      <c r="T24" s="121"/>
      <c r="U24" s="121"/>
      <c r="V24" s="121"/>
      <c r="W24" s="261" t="str">
        <f>IF(CK19=0,"Profondeur de forage",CK19*1000)</f>
        <v>Profondeur de forage</v>
      </c>
      <c r="X24" s="121"/>
      <c r="Y24" s="262"/>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Y24" s="99" t="s">
        <v>80</v>
      </c>
      <c r="CA24" s="99" t="s">
        <v>320</v>
      </c>
      <c r="CZ24" s="113"/>
      <c r="DH24" s="99">
        <v>6</v>
      </c>
      <c r="DI24" s="99">
        <f>IF($DH24=$CI$25,(#REF!-#REF!)*$BD$47,0)</f>
        <v>0</v>
      </c>
      <c r="DJ24" s="99" t="s">
        <v>73</v>
      </c>
    </row>
    <row r="25" spans="1:114" ht="10.15" customHeight="1" x14ac:dyDescent="0.2">
      <c r="A25" s="127"/>
      <c r="O25" s="121"/>
      <c r="P25" s="121"/>
      <c r="Q25" s="121"/>
      <c r="R25" s="121"/>
      <c r="S25" s="121"/>
      <c r="T25" s="121"/>
      <c r="U25" s="121"/>
      <c r="V25" s="121"/>
      <c r="W25" s="26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CB25" s="99" t="s">
        <v>154</v>
      </c>
      <c r="CI25" s="254"/>
      <c r="CJ25" s="254"/>
      <c r="CK25" s="254"/>
      <c r="CL25" s="99" t="s">
        <v>72</v>
      </c>
      <c r="CZ25" s="113"/>
      <c r="DH25" s="99">
        <v>8</v>
      </c>
      <c r="DI25" s="99">
        <f>IF($DH25=$CI$25,(#REF!-#REF!)*$BD$47,0)</f>
        <v>0</v>
      </c>
      <c r="DJ25" s="99" t="s">
        <v>73</v>
      </c>
    </row>
    <row r="26" spans="1:114" ht="10.15" customHeight="1" x14ac:dyDescent="0.2">
      <c r="A26" s="127"/>
      <c r="O26" s="121"/>
      <c r="P26" s="121"/>
      <c r="Q26" s="121"/>
      <c r="R26" s="121"/>
      <c r="S26" s="121"/>
      <c r="T26" s="121"/>
      <c r="U26" s="121"/>
      <c r="V26" s="121"/>
      <c r="W26" s="261"/>
      <c r="X26" s="121"/>
      <c r="Y26" s="263" t="str">
        <f>IF(CK19=0,"A déterminer",(CQ23-CI23)*1000)</f>
        <v>A déterminer</v>
      </c>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CB26" s="99" t="s">
        <v>319</v>
      </c>
      <c r="CI26" s="254"/>
      <c r="CJ26" s="254"/>
      <c r="CK26" s="254"/>
      <c r="CL26" s="99" t="s">
        <v>287</v>
      </c>
      <c r="CO26" s="99" t="s">
        <v>318</v>
      </c>
      <c r="CQ26" s="254"/>
      <c r="CR26" s="254"/>
      <c r="CS26" s="254"/>
      <c r="CT26" s="99" t="s">
        <v>287</v>
      </c>
      <c r="CZ26" s="113"/>
    </row>
    <row r="27" spans="1:114" ht="10.15" customHeight="1" x14ac:dyDescent="0.2">
      <c r="A27" s="127"/>
      <c r="O27" s="121"/>
      <c r="P27" s="121"/>
      <c r="Q27" s="121"/>
      <c r="R27" s="121"/>
      <c r="S27" s="121"/>
      <c r="T27" s="121"/>
      <c r="U27" s="121"/>
      <c r="V27" s="121"/>
      <c r="W27" s="261"/>
      <c r="X27" s="121"/>
      <c r="Y27" s="263"/>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Y27" s="99" t="s">
        <v>139</v>
      </c>
      <c r="CZ27" s="113"/>
      <c r="DH27" s="99" t="s">
        <v>240</v>
      </c>
      <c r="DJ27" s="99" t="s">
        <v>74</v>
      </c>
    </row>
    <row r="28" spans="1:114" ht="10.15" customHeight="1" x14ac:dyDescent="0.2">
      <c r="A28" s="127"/>
      <c r="O28" s="121"/>
      <c r="P28" s="121"/>
      <c r="Q28" s="121"/>
      <c r="R28" s="121"/>
      <c r="S28" s="121"/>
      <c r="T28" s="121"/>
      <c r="U28" s="121"/>
      <c r="V28" s="121"/>
      <c r="W28" s="261"/>
      <c r="X28" s="121"/>
      <c r="Y28" s="263"/>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CZ28" s="113"/>
      <c r="DH28" s="99" t="s">
        <v>20</v>
      </c>
      <c r="DJ28" s="99" t="s">
        <v>74</v>
      </c>
    </row>
    <row r="29" spans="1:114" ht="10.15" customHeight="1" x14ac:dyDescent="0.2">
      <c r="A29" s="127"/>
      <c r="O29" s="121"/>
      <c r="P29" s="121"/>
      <c r="Q29" s="121"/>
      <c r="R29" s="121"/>
      <c r="S29" s="121"/>
      <c r="T29" s="121"/>
      <c r="U29" s="121"/>
      <c r="V29" s="121"/>
      <c r="W29" s="261"/>
      <c r="X29" s="121"/>
      <c r="Y29" s="263"/>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CZ29" s="113"/>
    </row>
    <row r="30" spans="1:114" ht="10.15" customHeight="1" x14ac:dyDescent="0.2">
      <c r="A30" s="127"/>
      <c r="O30" s="121"/>
      <c r="P30" s="121"/>
      <c r="Q30" s="121"/>
      <c r="R30" s="121"/>
      <c r="S30" s="121"/>
      <c r="T30" s="121"/>
      <c r="U30" s="121"/>
      <c r="V30" s="121"/>
      <c r="W30" s="261"/>
      <c r="X30" s="121"/>
      <c r="Y30" s="263"/>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CZ30" s="113"/>
      <c r="DH30" s="99" t="s">
        <v>239</v>
      </c>
    </row>
    <row r="31" spans="1:114" ht="10.15" customHeight="1" x14ac:dyDescent="0.2">
      <c r="A31" s="127"/>
      <c r="O31" s="121"/>
      <c r="P31" s="121"/>
      <c r="Q31" s="121"/>
      <c r="R31" s="121"/>
      <c r="S31" s="121"/>
      <c r="T31" s="121"/>
      <c r="U31" s="121"/>
      <c r="V31" s="121"/>
      <c r="W31" s="261"/>
      <c r="X31" s="121"/>
      <c r="Y31" s="263"/>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CZ31" s="113"/>
      <c r="DH31" s="99">
        <v>20</v>
      </c>
      <c r="DJ31" s="99" t="s">
        <v>67</v>
      </c>
    </row>
    <row r="32" spans="1:114" ht="10.15" customHeight="1" x14ac:dyDescent="0.2">
      <c r="A32" s="127"/>
      <c r="O32" s="121"/>
      <c r="P32" s="121"/>
      <c r="Q32" s="121"/>
      <c r="R32" s="121"/>
      <c r="S32" s="121"/>
      <c r="T32" s="121"/>
      <c r="U32" s="121"/>
      <c r="V32" s="121"/>
      <c r="W32" s="261"/>
      <c r="X32" s="121"/>
      <c r="Y32" s="263"/>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CZ32" s="113"/>
      <c r="DH32" s="99">
        <v>25</v>
      </c>
      <c r="DJ32" s="99" t="s">
        <v>67</v>
      </c>
    </row>
    <row r="33" spans="1:114" ht="10.15" customHeight="1" x14ac:dyDescent="0.2">
      <c r="A33" s="127"/>
      <c r="O33" s="121"/>
      <c r="P33" s="121"/>
      <c r="Q33" s="121"/>
      <c r="R33" s="121"/>
      <c r="S33" s="121"/>
      <c r="T33" s="121"/>
      <c r="U33" s="121"/>
      <c r="V33" s="121"/>
      <c r="W33" s="121"/>
      <c r="X33" s="121"/>
      <c r="Y33" s="263"/>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CZ33" s="113"/>
      <c r="DH33" s="99">
        <v>32</v>
      </c>
      <c r="DJ33" s="99" t="s">
        <v>67</v>
      </c>
    </row>
    <row r="34" spans="1:114" ht="10.15" customHeight="1" x14ac:dyDescent="0.2">
      <c r="A34" s="127"/>
      <c r="O34" s="121"/>
      <c r="P34" s="121"/>
      <c r="Q34" s="121"/>
      <c r="R34" s="121"/>
      <c r="S34" s="121"/>
      <c r="T34" s="121"/>
      <c r="U34" s="121"/>
      <c r="V34" s="121"/>
      <c r="W34" s="121"/>
      <c r="X34" s="121"/>
      <c r="Y34" s="263"/>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CZ34" s="113"/>
      <c r="DH34" s="99">
        <v>40</v>
      </c>
      <c r="DJ34" s="99" t="s">
        <v>67</v>
      </c>
    </row>
    <row r="35" spans="1:114" ht="10.15" customHeight="1" x14ac:dyDescent="0.2">
      <c r="A35" s="127"/>
      <c r="O35" s="121"/>
      <c r="P35" s="121"/>
      <c r="Q35" s="121"/>
      <c r="R35" s="121"/>
      <c r="S35" s="121"/>
      <c r="T35" s="121"/>
      <c r="U35" s="121"/>
      <c r="V35" s="121"/>
      <c r="W35" s="121"/>
      <c r="X35" s="121"/>
      <c r="Y35" s="263" t="str">
        <f>IF(CK19=0,"A déterminer",(CI26-CQ23)*1000)</f>
        <v>A déterminer</v>
      </c>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CZ35" s="113"/>
      <c r="DH35" s="99">
        <v>50</v>
      </c>
      <c r="DJ35" s="99" t="s">
        <v>67</v>
      </c>
    </row>
    <row r="36" spans="1:114" ht="10.15" customHeight="1" x14ac:dyDescent="0.2">
      <c r="A36" s="127"/>
      <c r="O36" s="121"/>
      <c r="P36" s="121"/>
      <c r="Q36" s="121"/>
      <c r="R36" s="121"/>
      <c r="S36" s="121"/>
      <c r="T36" s="121"/>
      <c r="U36" s="121"/>
      <c r="V36" s="121"/>
      <c r="W36" s="121"/>
      <c r="X36" s="121"/>
      <c r="Y36" s="263"/>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CZ36" s="113"/>
      <c r="DH36" s="99">
        <v>63</v>
      </c>
      <c r="DJ36" s="99" t="s">
        <v>67</v>
      </c>
    </row>
    <row r="37" spans="1:114" ht="10.15" customHeight="1" x14ac:dyDescent="0.2">
      <c r="A37" s="127"/>
      <c r="O37" s="121"/>
      <c r="P37" s="121"/>
      <c r="Q37" s="121"/>
      <c r="R37" s="121"/>
      <c r="S37" s="121"/>
      <c r="T37" s="121"/>
      <c r="U37" s="121"/>
      <c r="V37" s="121"/>
      <c r="W37" s="121"/>
      <c r="X37" s="121"/>
      <c r="Y37" s="263"/>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CZ37" s="113"/>
      <c r="DH37" s="99">
        <v>75</v>
      </c>
      <c r="DJ37" s="99" t="s">
        <v>67</v>
      </c>
    </row>
    <row r="38" spans="1:114" ht="10.15" customHeight="1" x14ac:dyDescent="0.2">
      <c r="A38" s="127"/>
      <c r="O38" s="121"/>
      <c r="P38" s="121"/>
      <c r="Q38" s="121"/>
      <c r="R38" s="121"/>
      <c r="S38" s="121"/>
      <c r="T38" s="121"/>
      <c r="U38" s="121"/>
      <c r="V38" s="121"/>
      <c r="W38" s="121"/>
      <c r="X38" s="121"/>
      <c r="Y38" s="263"/>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CZ38" s="113"/>
      <c r="DH38" s="99">
        <v>90</v>
      </c>
      <c r="DJ38" s="99" t="s">
        <v>67</v>
      </c>
    </row>
    <row r="39" spans="1:114" ht="10.15" customHeight="1" x14ac:dyDescent="0.2">
      <c r="A39" s="127"/>
      <c r="O39" s="121"/>
      <c r="P39" s="121"/>
      <c r="Q39" s="121"/>
      <c r="R39" s="121"/>
      <c r="S39" s="121"/>
      <c r="T39" s="121"/>
      <c r="U39" s="121"/>
      <c r="V39" s="121"/>
      <c r="W39" s="121"/>
      <c r="X39" s="121"/>
      <c r="Y39" s="263"/>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CZ39" s="113"/>
      <c r="DH39" s="99">
        <v>110</v>
      </c>
      <c r="DJ39" s="99" t="s">
        <v>67</v>
      </c>
    </row>
    <row r="40" spans="1:114" ht="10.15" customHeight="1" x14ac:dyDescent="0.2">
      <c r="A40" s="127"/>
      <c r="O40" s="121"/>
      <c r="P40" s="121"/>
      <c r="Q40" s="121"/>
      <c r="R40" s="121"/>
      <c r="S40" s="121"/>
      <c r="T40" s="121"/>
      <c r="U40" s="121"/>
      <c r="V40" s="121"/>
      <c r="W40" s="121"/>
      <c r="X40" s="121"/>
      <c r="Y40" s="263" t="str">
        <f>IF(CK19=0,"A déterminer",(CK19-CI26)*1000)</f>
        <v>A déterminer</v>
      </c>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CZ40" s="113"/>
    </row>
    <row r="41" spans="1:114" ht="10.15" customHeight="1" x14ac:dyDescent="0.2">
      <c r="A41" s="127"/>
      <c r="O41" s="121"/>
      <c r="P41" s="121"/>
      <c r="Q41" s="121"/>
      <c r="R41" s="121"/>
      <c r="S41" s="121"/>
      <c r="T41" s="121"/>
      <c r="U41" s="121"/>
      <c r="V41" s="121"/>
      <c r="W41" s="121"/>
      <c r="X41" s="121"/>
      <c r="Y41" s="263"/>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CZ41" s="113"/>
    </row>
    <row r="42" spans="1:114" ht="10.15" customHeight="1" x14ac:dyDescent="0.2">
      <c r="A42" s="127"/>
      <c r="O42" s="121"/>
      <c r="P42" s="121"/>
      <c r="Q42" s="121"/>
      <c r="R42" s="121"/>
      <c r="S42" s="121"/>
      <c r="T42" s="121"/>
      <c r="U42" s="121"/>
      <c r="V42" s="121"/>
      <c r="W42" s="121"/>
      <c r="X42" s="121"/>
      <c r="Y42" s="263"/>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CZ42" s="113"/>
    </row>
    <row r="43" spans="1:114" ht="10.15" customHeight="1" x14ac:dyDescent="0.2">
      <c r="A43" s="127"/>
      <c r="O43" s="121"/>
      <c r="P43" s="121"/>
      <c r="Q43" s="121"/>
      <c r="R43" s="121"/>
      <c r="S43" s="121"/>
      <c r="T43" s="121"/>
      <c r="U43" s="121"/>
      <c r="V43" s="121"/>
      <c r="W43" s="121"/>
      <c r="X43" s="121"/>
      <c r="Y43" s="263"/>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CZ43" s="113"/>
    </row>
    <row r="44" spans="1:114" ht="10.15" customHeight="1" x14ac:dyDescent="0.2">
      <c r="A44" s="127"/>
      <c r="O44" s="121"/>
      <c r="P44" s="121"/>
      <c r="Q44" s="121"/>
      <c r="R44" s="121"/>
      <c r="S44" s="121"/>
      <c r="T44" s="121"/>
      <c r="U44" s="121"/>
      <c r="V44" s="121"/>
      <c r="W44" s="121"/>
      <c r="X44" s="121"/>
      <c r="Y44" s="263"/>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CZ44" s="113"/>
    </row>
    <row r="45" spans="1:114" ht="10.15" customHeight="1" x14ac:dyDescent="0.2">
      <c r="A45" s="127"/>
      <c r="O45" s="121"/>
      <c r="P45" s="121"/>
      <c r="Q45" s="121"/>
      <c r="R45" s="121"/>
      <c r="S45" s="121"/>
      <c r="T45" s="121"/>
      <c r="U45" s="121"/>
      <c r="V45" s="121"/>
      <c r="W45" s="121"/>
      <c r="X45" s="121"/>
      <c r="Y45" s="263"/>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CZ45" s="113"/>
    </row>
    <row r="46" spans="1:114" ht="10.15" customHeight="1" x14ac:dyDescent="0.2">
      <c r="A46" s="127"/>
      <c r="O46" s="121"/>
      <c r="P46" s="121"/>
      <c r="Q46" s="121"/>
      <c r="R46" s="121"/>
      <c r="S46" s="121"/>
      <c r="T46" s="121"/>
      <c r="U46" s="121"/>
      <c r="V46" s="121"/>
      <c r="W46" s="121"/>
      <c r="X46" s="121"/>
      <c r="Y46" s="263"/>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CZ46" s="113"/>
    </row>
    <row r="47" spans="1:114" ht="10.15" customHeight="1" x14ac:dyDescent="0.2">
      <c r="A47" s="127"/>
      <c r="O47" s="121"/>
      <c r="P47" s="121"/>
      <c r="Q47" s="121"/>
      <c r="R47" s="121"/>
      <c r="S47" s="121"/>
      <c r="T47" s="121"/>
      <c r="U47" s="121"/>
      <c r="V47" s="121"/>
      <c r="W47" s="121"/>
      <c r="X47" s="121"/>
      <c r="Y47" s="263"/>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Y47" s="104" t="s">
        <v>285</v>
      </c>
      <c r="BZ47" s="105"/>
      <c r="CA47" s="105"/>
      <c r="CB47" s="105"/>
      <c r="CC47" s="105"/>
      <c r="CD47" s="105"/>
      <c r="CE47" s="105"/>
      <c r="CF47" s="105"/>
      <c r="CG47" s="105"/>
      <c r="CH47" s="105"/>
      <c r="CI47" s="105"/>
      <c r="CJ47" s="105"/>
      <c r="CK47" s="105"/>
      <c r="CL47" s="105"/>
      <c r="CM47" s="105"/>
      <c r="CN47" s="105"/>
      <c r="CO47" s="105"/>
      <c r="CP47" s="104"/>
      <c r="CQ47" s="105"/>
      <c r="CR47" s="106"/>
      <c r="CS47" s="104"/>
      <c r="CT47" s="105"/>
      <c r="CU47" s="106"/>
      <c r="CV47" s="246"/>
      <c r="CW47" s="247"/>
      <c r="CX47" s="247"/>
      <c r="CY47" s="247"/>
      <c r="CZ47" s="248"/>
    </row>
    <row r="48" spans="1:114" ht="10.15" customHeight="1" x14ac:dyDescent="0.2">
      <c r="A48" s="127"/>
      <c r="O48" s="121"/>
      <c r="P48" s="121"/>
      <c r="Q48" s="121"/>
      <c r="R48" s="121"/>
      <c r="S48" s="121"/>
      <c r="T48" s="121"/>
      <c r="U48" s="121"/>
      <c r="V48" s="121"/>
      <c r="W48" s="121"/>
      <c r="X48" s="121"/>
      <c r="Y48" s="263"/>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Y48" s="104"/>
      <c r="BZ48" s="105"/>
      <c r="CA48" s="105"/>
      <c r="CB48" s="105"/>
      <c r="CC48" s="105"/>
      <c r="CD48" s="105"/>
      <c r="CE48" s="105"/>
      <c r="CF48" s="105"/>
      <c r="CG48" s="105"/>
      <c r="CH48" s="105"/>
      <c r="CI48" s="105"/>
      <c r="CJ48" s="105"/>
      <c r="CK48" s="105"/>
      <c r="CL48" s="105"/>
      <c r="CM48" s="105"/>
      <c r="CN48" s="105"/>
      <c r="CO48" s="105"/>
      <c r="CP48" s="104" t="s">
        <v>106</v>
      </c>
      <c r="CQ48" s="105"/>
      <c r="CR48" s="106"/>
      <c r="CS48" s="107" t="s">
        <v>107</v>
      </c>
      <c r="CT48" s="105"/>
      <c r="CU48" s="106"/>
      <c r="CV48" s="105" t="s">
        <v>108</v>
      </c>
      <c r="CW48" s="105"/>
      <c r="CX48" s="105"/>
      <c r="CY48" s="105"/>
      <c r="CZ48" s="108"/>
    </row>
    <row r="49" spans="1:104" ht="10.15" customHeight="1" x14ac:dyDescent="0.2">
      <c r="A49" s="127"/>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Y49" s="109" t="s">
        <v>258</v>
      </c>
      <c r="BZ49" s="110"/>
      <c r="CA49" s="110"/>
      <c r="CB49" s="110"/>
      <c r="CC49" s="110"/>
      <c r="CD49" s="110"/>
      <c r="CE49" s="110"/>
      <c r="CF49" s="110"/>
      <c r="CG49" s="110"/>
      <c r="CH49" s="110"/>
      <c r="CI49" s="110"/>
      <c r="CJ49" s="110"/>
      <c r="CK49" s="110"/>
      <c r="CL49" s="110"/>
      <c r="CM49" s="110"/>
      <c r="CN49" s="110"/>
      <c r="CO49" s="111"/>
      <c r="CP49" s="99" t="s">
        <v>273</v>
      </c>
      <c r="CZ49" s="113"/>
    </row>
    <row r="50" spans="1:104" ht="10.15" customHeight="1" x14ac:dyDescent="0.2">
      <c r="A50" s="127"/>
      <c r="O50" s="121"/>
      <c r="P50" s="121"/>
      <c r="Q50" s="121"/>
      <c r="R50" s="121"/>
      <c r="S50" s="121"/>
      <c r="T50" s="121"/>
      <c r="U50" s="121"/>
      <c r="V50" s="121"/>
      <c r="W50" s="121"/>
      <c r="X50" s="121"/>
      <c r="Y50" s="121"/>
      <c r="Z50" s="121"/>
      <c r="AA50" s="121"/>
      <c r="AB50" s="121"/>
      <c r="AC50" s="121"/>
      <c r="AD50" s="279" t="str">
        <f>IF(CI22=0,"diamètre du filtre air",CI22&amp;"""")</f>
        <v>diamètre du filtre air</v>
      </c>
      <c r="AE50" s="279"/>
      <c r="AF50" s="279"/>
      <c r="AG50" s="279"/>
      <c r="AH50" s="279"/>
      <c r="AI50" s="279"/>
      <c r="AJ50" s="279"/>
      <c r="AK50" s="121"/>
      <c r="AL50" s="121"/>
      <c r="AM50" s="121"/>
      <c r="AN50" s="121"/>
      <c r="AO50" s="121"/>
      <c r="AP50" s="121"/>
      <c r="AQ50" s="121"/>
      <c r="AR50" s="121"/>
      <c r="AS50" s="121"/>
      <c r="AT50" s="121"/>
      <c r="AU50" s="121"/>
      <c r="AV50" s="121"/>
      <c r="AW50" s="121"/>
      <c r="AX50" s="121"/>
      <c r="AY50" s="121"/>
      <c r="AZ50" s="121"/>
      <c r="BA50" s="121"/>
      <c r="BB50" s="121"/>
      <c r="BC50" s="121"/>
      <c r="BD50" s="121"/>
      <c r="BE50" s="121"/>
      <c r="BY50" s="115"/>
      <c r="CO50" s="116"/>
      <c r="CZ50" s="113"/>
    </row>
    <row r="51" spans="1:104" ht="10.15" customHeight="1" x14ac:dyDescent="0.2">
      <c r="A51" s="127"/>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Y51" s="240" t="str">
        <f>'Données du projet'!N45</f>
        <v>BOFAS</v>
      </c>
      <c r="BZ51" s="241"/>
      <c r="CA51" s="241"/>
      <c r="CB51" s="241"/>
      <c r="CC51" s="241"/>
      <c r="CD51" s="241"/>
      <c r="CE51" s="241"/>
      <c r="CF51" s="241"/>
      <c r="CG51" s="241"/>
      <c r="CH51" s="241"/>
      <c r="CI51" s="241"/>
      <c r="CJ51" s="241"/>
      <c r="CK51" s="241"/>
      <c r="CL51" s="241"/>
      <c r="CM51" s="241"/>
      <c r="CN51" s="241"/>
      <c r="CO51" s="242"/>
      <c r="CP51" s="243">
        <f>'Données du projet'!AE45</f>
        <v>0</v>
      </c>
      <c r="CQ51" s="244"/>
      <c r="CR51" s="244"/>
      <c r="CS51" s="244"/>
      <c r="CT51" s="244"/>
      <c r="CU51" s="244"/>
      <c r="CV51" s="244"/>
      <c r="CW51" s="244"/>
      <c r="CX51" s="244"/>
      <c r="CY51" s="244"/>
      <c r="CZ51" s="245"/>
    </row>
    <row r="52" spans="1:104" ht="10.15" customHeight="1" x14ac:dyDescent="0.2">
      <c r="A52" s="127"/>
      <c r="O52" s="121"/>
      <c r="P52" s="121"/>
      <c r="Q52" s="121"/>
      <c r="R52" s="121"/>
      <c r="S52" s="121"/>
      <c r="T52" s="121"/>
      <c r="U52" s="121"/>
      <c r="V52" s="121"/>
      <c r="W52" s="121"/>
      <c r="X52" s="121"/>
      <c r="Y52" s="121"/>
      <c r="Z52" s="121"/>
      <c r="AA52" s="121"/>
      <c r="AB52" s="121"/>
      <c r="AC52" s="279" t="str">
        <f>IF(CI25=0,"diamètre du filtre eau",CI25&amp;"""")</f>
        <v>diamètre du filtre eau</v>
      </c>
      <c r="AD52" s="279"/>
      <c r="AE52" s="279"/>
      <c r="AF52" s="279"/>
      <c r="AG52" s="279"/>
      <c r="AH52" s="279"/>
      <c r="AI52" s="279"/>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Y52" s="117"/>
      <c r="BZ52" s="118"/>
      <c r="CA52" s="118"/>
      <c r="CB52" s="118"/>
      <c r="CC52" s="118"/>
      <c r="CD52" s="118"/>
      <c r="CE52" s="118"/>
      <c r="CF52" s="118"/>
      <c r="CG52" s="118"/>
      <c r="CH52" s="118"/>
      <c r="CI52" s="118"/>
      <c r="CJ52" s="118"/>
      <c r="CK52" s="118"/>
      <c r="CL52" s="118"/>
      <c r="CM52" s="118"/>
      <c r="CN52" s="118"/>
      <c r="CO52" s="119"/>
      <c r="CP52" s="117"/>
      <c r="CQ52" s="118"/>
      <c r="CR52" s="118"/>
      <c r="CS52" s="118"/>
      <c r="CT52" s="118"/>
      <c r="CU52" s="118"/>
      <c r="CV52" s="118"/>
      <c r="CW52" s="118"/>
      <c r="CX52" s="118"/>
      <c r="CY52" s="118"/>
      <c r="CZ52" s="120"/>
    </row>
    <row r="53" spans="1:104" ht="10.15" customHeight="1" x14ac:dyDescent="0.2">
      <c r="A53" s="127"/>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Y53" s="109" t="s">
        <v>111</v>
      </c>
      <c r="BZ53" s="110"/>
      <c r="CA53" s="110"/>
      <c r="CB53" s="110"/>
      <c r="CC53" s="110"/>
      <c r="CD53" s="110"/>
      <c r="CE53" s="110"/>
      <c r="CF53" s="110"/>
      <c r="CG53" s="110"/>
      <c r="CH53" s="110"/>
      <c r="CI53" s="110"/>
      <c r="CJ53" s="110"/>
      <c r="CK53" s="110"/>
      <c r="CL53" s="110"/>
      <c r="CM53" s="110"/>
      <c r="CN53" s="110"/>
      <c r="CO53" s="111"/>
      <c r="CZ53" s="113"/>
    </row>
    <row r="54" spans="1:104" ht="10.15" customHeight="1" x14ac:dyDescent="0.2">
      <c r="A54" s="127"/>
      <c r="O54" s="121"/>
      <c r="P54" s="121"/>
      <c r="Q54" s="121"/>
      <c r="R54" s="121"/>
      <c r="S54" s="121"/>
      <c r="T54" s="121"/>
      <c r="U54" s="121"/>
      <c r="V54" s="121"/>
      <c r="W54" s="121"/>
      <c r="X54" s="121"/>
      <c r="Y54" s="121"/>
      <c r="Z54" s="121"/>
      <c r="AA54" s="121"/>
      <c r="AB54" s="121"/>
      <c r="AC54" s="121"/>
      <c r="AD54" s="280" t="str">
        <f>IF(CK18=0,"diamètre de forage",CK18)</f>
        <v>diamètre de forage</v>
      </c>
      <c r="AE54" s="280"/>
      <c r="AF54" s="280"/>
      <c r="AG54" s="280"/>
      <c r="AH54" s="280"/>
      <c r="AI54" s="280"/>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Y54" s="115"/>
      <c r="CO54" s="116"/>
      <c r="CZ54" s="113"/>
    </row>
    <row r="55" spans="1:104" ht="10.15" customHeight="1" x14ac:dyDescent="0.2">
      <c r="A55" s="127"/>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Y55" s="240">
        <f>'Données du projet'!N49</f>
        <v>0</v>
      </c>
      <c r="BZ55" s="241"/>
      <c r="CA55" s="241"/>
      <c r="CB55" s="241"/>
      <c r="CC55" s="241"/>
      <c r="CD55" s="241"/>
      <c r="CE55" s="241"/>
      <c r="CF55" s="241"/>
      <c r="CG55" s="241"/>
      <c r="CH55" s="241"/>
      <c r="CI55" s="241"/>
      <c r="CJ55" s="241"/>
      <c r="CK55" s="241"/>
      <c r="CL55" s="241"/>
      <c r="CM55" s="241"/>
      <c r="CN55" s="241"/>
      <c r="CO55" s="242"/>
      <c r="CZ55" s="113"/>
    </row>
    <row r="56" spans="1:104" ht="10.15" customHeight="1" x14ac:dyDescent="0.2">
      <c r="A56" s="127"/>
      <c r="B56" s="99" t="s">
        <v>145</v>
      </c>
      <c r="BY56" s="117"/>
      <c r="BZ56" s="118"/>
      <c r="CA56" s="118"/>
      <c r="CB56" s="118"/>
      <c r="CC56" s="118"/>
      <c r="CD56" s="118"/>
      <c r="CE56" s="118"/>
      <c r="CF56" s="118"/>
      <c r="CG56" s="118"/>
      <c r="CH56" s="118"/>
      <c r="CI56" s="118"/>
      <c r="CJ56" s="118"/>
      <c r="CK56" s="118"/>
      <c r="CL56" s="118"/>
      <c r="CM56" s="118"/>
      <c r="CN56" s="118"/>
      <c r="CO56" s="119"/>
      <c r="CZ56" s="113"/>
    </row>
    <row r="57" spans="1:104" ht="10.15" customHeight="1" x14ac:dyDescent="0.2">
      <c r="A57" s="127"/>
      <c r="B57" s="99" t="s">
        <v>317</v>
      </c>
      <c r="BY57" s="109" t="s">
        <v>112</v>
      </c>
      <c r="BZ57" s="110"/>
      <c r="CA57" s="110"/>
      <c r="CB57" s="110"/>
      <c r="CC57" s="110"/>
      <c r="CD57" s="110"/>
      <c r="CE57" s="110"/>
      <c r="CF57" s="110"/>
      <c r="CG57" s="110"/>
      <c r="CH57" s="110"/>
      <c r="CI57" s="110"/>
      <c r="CJ57" s="110"/>
      <c r="CK57" s="110"/>
      <c r="CL57" s="110"/>
      <c r="CM57" s="110"/>
      <c r="CN57" s="110"/>
      <c r="CO57" s="111"/>
      <c r="CZ57" s="113"/>
    </row>
    <row r="58" spans="1:104" x14ac:dyDescent="0.2">
      <c r="A58" s="127"/>
      <c r="B58" s="99" t="s">
        <v>316</v>
      </c>
      <c r="BY58" s="233" t="s">
        <v>402</v>
      </c>
      <c r="BZ58" s="256"/>
      <c r="CA58" s="256"/>
      <c r="CB58" s="256"/>
      <c r="CC58" s="256"/>
      <c r="CD58" s="256"/>
      <c r="CE58" s="256"/>
      <c r="CF58" s="256"/>
      <c r="CG58" s="256"/>
      <c r="CH58" s="256"/>
      <c r="CI58" s="256"/>
      <c r="CJ58" s="256"/>
      <c r="CK58" s="256"/>
      <c r="CL58" s="256"/>
      <c r="CM58" s="256"/>
      <c r="CN58" s="256"/>
      <c r="CO58" s="257"/>
      <c r="CZ58" s="113"/>
    </row>
    <row r="59" spans="1:104" ht="10.15" customHeight="1" x14ac:dyDescent="0.2">
      <c r="A59" s="127"/>
      <c r="B59" s="99" t="s">
        <v>315</v>
      </c>
      <c r="BY59" s="233"/>
      <c r="BZ59" s="256"/>
      <c r="CA59" s="256"/>
      <c r="CB59" s="256"/>
      <c r="CC59" s="256"/>
      <c r="CD59" s="256"/>
      <c r="CE59" s="256"/>
      <c r="CF59" s="256"/>
      <c r="CG59" s="256"/>
      <c r="CH59" s="256"/>
      <c r="CI59" s="256"/>
      <c r="CJ59" s="256"/>
      <c r="CK59" s="256"/>
      <c r="CL59" s="256"/>
      <c r="CM59" s="256"/>
      <c r="CN59" s="256"/>
      <c r="CO59" s="257"/>
      <c r="CZ59" s="113"/>
    </row>
    <row r="60" spans="1:104" ht="12.75" customHeight="1" x14ac:dyDescent="0.2">
      <c r="A60" s="127"/>
      <c r="B60" s="99" t="s">
        <v>314</v>
      </c>
      <c r="BY60" s="258"/>
      <c r="BZ60" s="259"/>
      <c r="CA60" s="259"/>
      <c r="CB60" s="259"/>
      <c r="CC60" s="259"/>
      <c r="CD60" s="259"/>
      <c r="CE60" s="259"/>
      <c r="CF60" s="259"/>
      <c r="CG60" s="259"/>
      <c r="CH60" s="259"/>
      <c r="CI60" s="259"/>
      <c r="CJ60" s="259"/>
      <c r="CK60" s="259"/>
      <c r="CL60" s="259"/>
      <c r="CM60" s="259"/>
      <c r="CN60" s="259"/>
      <c r="CO60" s="260"/>
      <c r="CZ60" s="113"/>
    </row>
    <row r="61" spans="1:104" ht="10.15" customHeight="1" x14ac:dyDescent="0.2">
      <c r="A61" s="127"/>
      <c r="B61" s="99" t="s">
        <v>376</v>
      </c>
      <c r="BY61" s="223" t="s">
        <v>114</v>
      </c>
      <c r="BZ61" s="224"/>
      <c r="CA61" s="224"/>
      <c r="CB61" s="230"/>
      <c r="CC61" s="223" t="s">
        <v>115</v>
      </c>
      <c r="CD61" s="224"/>
      <c r="CE61" s="224"/>
      <c r="CF61" s="230"/>
      <c r="CG61" s="223" t="s">
        <v>116</v>
      </c>
      <c r="CH61" s="224"/>
      <c r="CI61" s="224"/>
      <c r="CJ61" s="224"/>
      <c r="CK61" s="230"/>
      <c r="CL61" s="223" t="s">
        <v>117</v>
      </c>
      <c r="CM61" s="224"/>
      <c r="CN61" s="224"/>
      <c r="CO61" s="230"/>
      <c r="CP61" s="223" t="s">
        <v>118</v>
      </c>
      <c r="CQ61" s="224"/>
      <c r="CR61" s="224"/>
      <c r="CS61" s="224"/>
      <c r="CT61" s="230"/>
      <c r="CU61" s="223" t="s">
        <v>119</v>
      </c>
      <c r="CV61" s="224"/>
      <c r="CW61" s="224"/>
      <c r="CX61" s="224"/>
      <c r="CY61" s="224"/>
      <c r="CZ61" s="225"/>
    </row>
    <row r="62" spans="1:104" ht="10.15" customHeight="1" thickBot="1" x14ac:dyDescent="0.25">
      <c r="A62" s="13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41"/>
      <c r="BY62" s="226"/>
      <c r="BZ62" s="227"/>
      <c r="CA62" s="227"/>
      <c r="CB62" s="228"/>
      <c r="CC62" s="226" t="s">
        <v>279</v>
      </c>
      <c r="CD62" s="227"/>
      <c r="CE62" s="227"/>
      <c r="CF62" s="227"/>
      <c r="CG62" s="226"/>
      <c r="CH62" s="227"/>
      <c r="CI62" s="227"/>
      <c r="CJ62" s="227"/>
      <c r="CK62" s="228"/>
      <c r="CL62" s="226"/>
      <c r="CM62" s="227"/>
      <c r="CN62" s="227"/>
      <c r="CO62" s="228"/>
      <c r="CP62" s="226">
        <f>'Données du projet'!AE56</f>
        <v>0</v>
      </c>
      <c r="CQ62" s="227"/>
      <c r="CR62" s="227"/>
      <c r="CS62" s="227"/>
      <c r="CT62" s="228"/>
      <c r="CU62" s="226" t="s">
        <v>313</v>
      </c>
      <c r="CV62" s="227"/>
      <c r="CW62" s="227"/>
      <c r="CX62" s="227"/>
      <c r="CY62" s="227"/>
      <c r="CZ62" s="229"/>
    </row>
    <row r="63" spans="1:104" ht="10.15" customHeight="1" x14ac:dyDescent="0.2"/>
    <row r="64" spans="1:10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79" ht="10.15" customHeight="1" x14ac:dyDescent="0.2"/>
    <row r="80" ht="10.15" customHeight="1" x14ac:dyDescent="0.2"/>
    <row r="81" ht="10.15" customHeight="1" x14ac:dyDescent="0.2"/>
    <row r="82" ht="10.15" customHeight="1" x14ac:dyDescent="0.2"/>
    <row r="83" ht="10.15" customHeight="1" x14ac:dyDescent="0.2"/>
    <row r="84" ht="10.15" customHeight="1" x14ac:dyDescent="0.2"/>
    <row r="85" ht="10.15" customHeight="1" x14ac:dyDescent="0.2"/>
    <row r="86" ht="10.15" customHeight="1" x14ac:dyDescent="0.2"/>
    <row r="87" ht="10.15" customHeight="1" x14ac:dyDescent="0.2"/>
    <row r="88" ht="10.15" customHeight="1" x14ac:dyDescent="0.2"/>
    <row r="89" ht="10.15" customHeight="1" x14ac:dyDescent="0.2"/>
    <row r="90" ht="10.15" customHeight="1" x14ac:dyDescent="0.2"/>
  </sheetData>
  <sheetProtection selectLockedCells="1"/>
  <mergeCells count="39">
    <mergeCell ref="CP61:CT61"/>
    <mergeCell ref="CU61:CZ61"/>
    <mergeCell ref="BY62:CB62"/>
    <mergeCell ref="CC62:CF62"/>
    <mergeCell ref="CG62:CK62"/>
    <mergeCell ref="CL62:CO62"/>
    <mergeCell ref="CP62:CT62"/>
    <mergeCell ref="CU62:CZ62"/>
    <mergeCell ref="BY55:CO55"/>
    <mergeCell ref="BY58:CO60"/>
    <mergeCell ref="BY61:CB61"/>
    <mergeCell ref="CC61:CF61"/>
    <mergeCell ref="CG61:CK61"/>
    <mergeCell ref="CL61:CO61"/>
    <mergeCell ref="W24:W32"/>
    <mergeCell ref="CI22:CK22"/>
    <mergeCell ref="CI23:CK23"/>
    <mergeCell ref="CQ23:CS23"/>
    <mergeCell ref="AD54:AI54"/>
    <mergeCell ref="Y35:Y39"/>
    <mergeCell ref="Y40:Y48"/>
    <mergeCell ref="Y20:Y24"/>
    <mergeCell ref="CI25:CK25"/>
    <mergeCell ref="CQ26:CS26"/>
    <mergeCell ref="CI26:CK26"/>
    <mergeCell ref="Y26:Y34"/>
    <mergeCell ref="CK18:CM18"/>
    <mergeCell ref="CK19:CM19"/>
    <mergeCell ref="CO15:CQ15"/>
    <mergeCell ref="CV47:CZ47"/>
    <mergeCell ref="AC52:AI52"/>
    <mergeCell ref="BY51:CO51"/>
    <mergeCell ref="CP51:CZ51"/>
    <mergeCell ref="AD50:AJ50"/>
    <mergeCell ref="AT11:BE12"/>
    <mergeCell ref="Y11:Y12"/>
    <mergeCell ref="AT13:BE14"/>
    <mergeCell ref="AO14:AO15"/>
    <mergeCell ref="CO14:CQ14"/>
  </mergeCells>
  <dataValidations count="3">
    <dataValidation type="list" allowBlank="1" showInputMessage="1" showErrorMessage="1" sqref="CI25:CK25 CI22" xr:uid="{00000000-0002-0000-0900-000000000000}">
      <formula1>$DH$20:$DH$25</formula1>
    </dataValidation>
    <dataValidation type="list" allowBlank="1" showInputMessage="1" showErrorMessage="1" sqref="CK18:CM18" xr:uid="{00000000-0002-0000-0900-000001000000}">
      <formula1>$DH$5:$DH$10</formula1>
    </dataValidation>
    <dataValidation type="list" allowBlank="1" showInputMessage="1" showErrorMessage="1" sqref="CO14:CQ15" xr:uid="{00000000-0002-0000-0900-000002000000}">
      <formula1>$DH$31:$DH$39</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oddHeader>&amp;C&amp;"Trebuchet MS,Standaard"&amp;F</oddHeader>
    <oddFooter>&amp;L&amp;"Trebuchet MS,Standaard"Date d'impression: &amp;D&amp;R&amp;"Trebuchet MS,Standaard"&amp;P/&amp;N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K90"/>
  <sheetViews>
    <sheetView zoomScale="115" zoomScaleNormal="115" zoomScaleSheetLayoutView="75" workbookViewId="0">
      <selection activeCell="CN14" sqref="CN14:CP14"/>
    </sheetView>
  </sheetViews>
  <sheetFormatPr defaultColWidth="0" defaultRowHeight="13.5" x14ac:dyDescent="0.2"/>
  <cols>
    <col min="1" max="111" width="1.7109375" style="99" customWidth="1"/>
    <col min="112" max="115" width="9.140625" style="99" hidden="1" customWidth="1"/>
    <col min="116" max="16384" width="8.85546875" style="99" hidden="1"/>
  </cols>
  <sheetData>
    <row r="1" spans="1:114" x14ac:dyDescent="0.2">
      <c r="A1" s="123"/>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6"/>
    </row>
    <row r="2" spans="1:114" x14ac:dyDescent="0.2">
      <c r="A2" s="127"/>
      <c r="CZ2" s="113"/>
    </row>
    <row r="3" spans="1:114" x14ac:dyDescent="0.2">
      <c r="A3" s="127"/>
      <c r="CZ3" s="113"/>
    </row>
    <row r="4" spans="1:114" ht="10.15" customHeight="1" x14ac:dyDescent="0.2">
      <c r="A4" s="127"/>
      <c r="CZ4" s="113"/>
      <c r="DH4" s="99" t="s">
        <v>242</v>
      </c>
    </row>
    <row r="5" spans="1:114" ht="10.15" customHeight="1" x14ac:dyDescent="0.2">
      <c r="A5" s="127"/>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CZ5" s="113"/>
      <c r="DH5" s="99">
        <v>110</v>
      </c>
      <c r="DI5" s="99">
        <f>IF($DH5=$CK$17,$CK$18*$BD$47,0)</f>
        <v>0</v>
      </c>
      <c r="DJ5" s="99" t="s">
        <v>73</v>
      </c>
    </row>
    <row r="6" spans="1:114" ht="10.15" customHeight="1" x14ac:dyDescent="0.2">
      <c r="A6" s="127"/>
      <c r="R6" s="121"/>
      <c r="S6" s="121"/>
      <c r="T6" s="121"/>
      <c r="U6" s="121"/>
      <c r="V6" s="121"/>
      <c r="W6" s="121"/>
      <c r="X6" s="121"/>
      <c r="Y6" s="121"/>
      <c r="Z6" s="121"/>
      <c r="AA6" s="121"/>
      <c r="AB6" s="121"/>
      <c r="AC6" s="121"/>
      <c r="AD6" s="121"/>
      <c r="AE6" s="128"/>
      <c r="AF6" s="128" t="s">
        <v>298</v>
      </c>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CZ6" s="113"/>
      <c r="DH6" s="99">
        <v>160</v>
      </c>
      <c r="DI6" s="99">
        <f>IF($DH6=$CK$17,$CK$18*$BD$47,0)</f>
        <v>0</v>
      </c>
      <c r="DJ6" s="99" t="s">
        <v>73</v>
      </c>
    </row>
    <row r="7" spans="1:114" ht="10.15" customHeight="1" x14ac:dyDescent="0.2">
      <c r="A7" s="127"/>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t="s">
        <v>140</v>
      </c>
      <c r="AS7" s="121"/>
      <c r="AT7" s="121"/>
      <c r="AU7" s="121"/>
      <c r="AV7" s="121"/>
      <c r="AW7" s="121"/>
      <c r="AX7" s="121"/>
      <c r="AY7" s="121"/>
      <c r="AZ7" s="121"/>
      <c r="BA7" s="121"/>
      <c r="BB7" s="121"/>
      <c r="BC7" s="121"/>
      <c r="BD7" s="121"/>
      <c r="BE7" s="121"/>
      <c r="BY7" s="99" t="s">
        <v>130</v>
      </c>
      <c r="CZ7" s="113"/>
      <c r="DH7" s="99">
        <v>210</v>
      </c>
      <c r="DI7" s="99">
        <f>IF($DH7=$CK$17,$CK$18*$BD$47,0)</f>
        <v>0</v>
      </c>
      <c r="DJ7" s="99" t="s">
        <v>73</v>
      </c>
    </row>
    <row r="8" spans="1:114" ht="10.15" customHeight="1" x14ac:dyDescent="0.2">
      <c r="A8" s="127"/>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CD8" s="99" t="s">
        <v>280</v>
      </c>
      <c r="CZ8" s="113"/>
      <c r="DH8" s="99">
        <v>240</v>
      </c>
      <c r="DI8" s="99">
        <v>0</v>
      </c>
      <c r="DJ8" s="99" t="s">
        <v>73</v>
      </c>
    </row>
    <row r="9" spans="1:114" ht="10.15" customHeight="1" x14ac:dyDescent="0.2">
      <c r="A9" s="127"/>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CD9" s="99" t="s">
        <v>131</v>
      </c>
      <c r="CZ9" s="113"/>
      <c r="DH9" s="99">
        <v>280</v>
      </c>
      <c r="DI9" s="99">
        <f>IF($DH9=$CK$17,$CK$18*$BD$47,0)</f>
        <v>0</v>
      </c>
      <c r="DJ9" s="99" t="s">
        <v>73</v>
      </c>
    </row>
    <row r="10" spans="1:114" ht="10.15" customHeight="1" x14ac:dyDescent="0.2">
      <c r="A10" s="127"/>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CD10" s="99" t="s">
        <v>149</v>
      </c>
      <c r="CZ10" s="113"/>
      <c r="DH10" s="99">
        <v>320</v>
      </c>
      <c r="DI10" s="99">
        <f>IF($DH10=$CK$17,$CK$18*$BD$47,0)</f>
        <v>0</v>
      </c>
      <c r="DJ10" s="99" t="s">
        <v>73</v>
      </c>
    </row>
    <row r="11" spans="1:114" ht="10.15" customHeight="1" x14ac:dyDescent="0.2">
      <c r="A11" s="127"/>
      <c r="R11" s="121"/>
      <c r="S11" s="121"/>
      <c r="T11" s="121"/>
      <c r="U11" s="121"/>
      <c r="V11" s="121"/>
      <c r="W11" s="121"/>
      <c r="X11" s="121"/>
      <c r="Y11" s="263" t="s">
        <v>19</v>
      </c>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CD11" s="99" t="s">
        <v>150</v>
      </c>
      <c r="CZ11" s="113"/>
    </row>
    <row r="12" spans="1:114" ht="10.15" customHeight="1" x14ac:dyDescent="0.2">
      <c r="A12" s="127"/>
      <c r="R12" s="121"/>
      <c r="S12" s="121"/>
      <c r="T12" s="121"/>
      <c r="U12" s="121"/>
      <c r="V12" s="121"/>
      <c r="W12" s="121"/>
      <c r="X12" s="121"/>
      <c r="Y12" s="263"/>
      <c r="Z12" s="121"/>
      <c r="AA12" s="121"/>
      <c r="AB12" s="121"/>
      <c r="AC12" s="121"/>
      <c r="AD12" s="121"/>
      <c r="AE12" s="121"/>
      <c r="AF12" s="121"/>
      <c r="AG12" s="121"/>
      <c r="AH12" s="121"/>
      <c r="AI12" s="121"/>
      <c r="AJ12" s="121"/>
      <c r="AK12" s="121"/>
      <c r="AL12" s="121"/>
      <c r="AM12" s="121"/>
      <c r="AN12" s="121"/>
      <c r="AO12" s="121"/>
      <c r="AP12" s="121"/>
      <c r="AQ12" s="121"/>
      <c r="AR12" s="121"/>
      <c r="AS12" s="121"/>
      <c r="AT12" s="274" t="str">
        <f>"vers extracteur d'air - "&amp;CN14&amp;" mm"</f>
        <v>vers extracteur d'air -  mm</v>
      </c>
      <c r="AU12" s="274"/>
      <c r="AV12" s="274"/>
      <c r="AW12" s="274"/>
      <c r="AX12" s="274"/>
      <c r="AY12" s="274"/>
      <c r="AZ12" s="274"/>
      <c r="BA12" s="274"/>
      <c r="BB12" s="274"/>
      <c r="BC12" s="274"/>
      <c r="BD12" s="274"/>
      <c r="BE12" s="274"/>
      <c r="BY12" s="99" t="s">
        <v>7</v>
      </c>
      <c r="CA12" s="99" t="s">
        <v>132</v>
      </c>
      <c r="CZ12" s="113"/>
      <c r="DH12" s="99" t="s">
        <v>241</v>
      </c>
    </row>
    <row r="13" spans="1:114" ht="10.15" customHeight="1" x14ac:dyDescent="0.2">
      <c r="A13" s="127"/>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274"/>
      <c r="AU13" s="274"/>
      <c r="AV13" s="274"/>
      <c r="AW13" s="274"/>
      <c r="AX13" s="274"/>
      <c r="AY13" s="274"/>
      <c r="AZ13" s="274"/>
      <c r="BA13" s="274"/>
      <c r="BB13" s="274"/>
      <c r="BC13" s="274"/>
      <c r="BD13" s="274"/>
      <c r="BE13" s="274"/>
      <c r="BY13" s="99" t="s">
        <v>12</v>
      </c>
      <c r="CA13" s="99" t="s">
        <v>133</v>
      </c>
      <c r="CZ13" s="113"/>
      <c r="DH13" s="99">
        <v>1</v>
      </c>
      <c r="DI13" s="99">
        <f>IF($DH13=$CI$21,(($CK$18-(#REF!-$CQ$22)))*$BD$47,0)</f>
        <v>0</v>
      </c>
      <c r="DJ13" s="99" t="s">
        <v>73</v>
      </c>
    </row>
    <row r="14" spans="1:114" ht="10.15" customHeight="1" x14ac:dyDescent="0.2">
      <c r="A14" s="127"/>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261"/>
      <c r="AP14" s="121"/>
      <c r="AQ14" s="121"/>
      <c r="AR14" s="121"/>
      <c r="AS14" s="121"/>
      <c r="AT14" s="121"/>
      <c r="AU14" s="121"/>
      <c r="AV14" s="121"/>
      <c r="AW14" s="121"/>
      <c r="AX14" s="121"/>
      <c r="AY14" s="121"/>
      <c r="AZ14" s="121"/>
      <c r="BA14" s="121"/>
      <c r="BB14" s="121"/>
      <c r="BC14" s="121"/>
      <c r="BD14" s="121"/>
      <c r="BE14" s="121"/>
      <c r="BY14" s="99" t="s">
        <v>15</v>
      </c>
      <c r="CA14" s="99" t="s">
        <v>134</v>
      </c>
      <c r="CN14" s="254"/>
      <c r="CO14" s="254"/>
      <c r="CP14" s="254"/>
      <c r="CQ14" s="99" t="s">
        <v>67</v>
      </c>
      <c r="CZ14" s="113"/>
      <c r="DH14" s="99">
        <v>2</v>
      </c>
      <c r="DI14" s="99">
        <f>IF($DH14=$CI$21,(($CK$18-(#REF!-$CQ$22)))*$BD$47,0)</f>
        <v>0</v>
      </c>
      <c r="DJ14" s="99" t="s">
        <v>73</v>
      </c>
    </row>
    <row r="15" spans="1:114" ht="10.15" customHeight="1" x14ac:dyDescent="0.2">
      <c r="A15" s="127"/>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261"/>
      <c r="AP15" s="121"/>
      <c r="AQ15" s="121"/>
      <c r="AR15" s="121"/>
      <c r="AS15" s="121"/>
      <c r="AT15" s="121"/>
      <c r="AU15" s="121"/>
      <c r="AV15" s="121"/>
      <c r="AW15" s="121"/>
      <c r="AX15" s="121"/>
      <c r="AY15" s="121"/>
      <c r="AZ15" s="121"/>
      <c r="BA15" s="121"/>
      <c r="BB15" s="121"/>
      <c r="BC15" s="121"/>
      <c r="BD15" s="121"/>
      <c r="BE15" s="121"/>
      <c r="BY15" s="99" t="s">
        <v>53</v>
      </c>
      <c r="CA15" s="99" t="s">
        <v>229</v>
      </c>
      <c r="CZ15" s="113"/>
      <c r="DH15" s="99">
        <v>3</v>
      </c>
      <c r="DI15" s="99">
        <v>0</v>
      </c>
      <c r="DJ15" s="99" t="s">
        <v>73</v>
      </c>
    </row>
    <row r="16" spans="1:114" ht="10.15" customHeight="1" x14ac:dyDescent="0.2">
      <c r="A16" s="127"/>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Y16" s="99" t="s">
        <v>59</v>
      </c>
      <c r="CA16" s="99" t="s">
        <v>151</v>
      </c>
      <c r="CZ16" s="113"/>
      <c r="DH16" s="99" t="s">
        <v>360</v>
      </c>
      <c r="DI16" s="99">
        <f>IF($DH16=$CI$21,(($CK$18-(#REF!-$CQ$22)))*$BD$47,0)</f>
        <v>0</v>
      </c>
      <c r="DJ16" s="99" t="s">
        <v>73</v>
      </c>
    </row>
    <row r="17" spans="1:114" ht="10.15" customHeight="1" x14ac:dyDescent="0.2">
      <c r="A17" s="127"/>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CB17" s="99" t="s">
        <v>152</v>
      </c>
      <c r="CK17" s="254"/>
      <c r="CL17" s="254"/>
      <c r="CM17" s="254"/>
      <c r="CN17" s="99" t="s">
        <v>67</v>
      </c>
      <c r="CZ17" s="113"/>
      <c r="DH17" s="99">
        <v>6</v>
      </c>
      <c r="DI17" s="99">
        <f>IF($DH17=$CI$21,(($CK$18-(#REF!-$CQ$22)))*$BD$47,0)</f>
        <v>0</v>
      </c>
      <c r="DJ17" s="99" t="s">
        <v>73</v>
      </c>
    </row>
    <row r="18" spans="1:114" ht="10.15" customHeight="1" x14ac:dyDescent="0.2">
      <c r="A18" s="127"/>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CB18" s="99" t="s">
        <v>153</v>
      </c>
      <c r="CK18" s="254"/>
      <c r="CL18" s="254"/>
      <c r="CM18" s="254"/>
      <c r="CN18" s="99" t="s">
        <v>73</v>
      </c>
      <c r="CZ18" s="113"/>
      <c r="DH18" s="99">
        <v>8</v>
      </c>
      <c r="DI18" s="99">
        <f>IF($DH18=$CI$21,(($CK$18-(#REF!-$CQ$22)))*$BD$47,0)</f>
        <v>0</v>
      </c>
      <c r="DJ18" s="99" t="s">
        <v>73</v>
      </c>
    </row>
    <row r="19" spans="1:114" ht="10.15" customHeight="1" x14ac:dyDescent="0.2">
      <c r="A19" s="127"/>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Y19" s="99" t="s">
        <v>66</v>
      </c>
      <c r="CA19" s="99" t="s">
        <v>135</v>
      </c>
      <c r="CZ19" s="113"/>
      <c r="DH19" s="99" t="s">
        <v>65</v>
      </c>
    </row>
    <row r="20" spans="1:114" ht="10.15" customHeight="1" x14ac:dyDescent="0.2">
      <c r="A20" s="127"/>
      <c r="R20" s="121"/>
      <c r="S20" s="121"/>
      <c r="T20" s="121"/>
      <c r="U20" s="121"/>
      <c r="V20" s="121"/>
      <c r="W20" s="121"/>
      <c r="X20" s="121"/>
      <c r="Y20" s="263" t="s">
        <v>61</v>
      </c>
      <c r="Z20" s="121"/>
      <c r="AA20" s="121"/>
      <c r="AB20" s="121"/>
      <c r="AC20" s="121"/>
      <c r="AD20" s="121"/>
      <c r="AE20" s="121"/>
      <c r="AF20" s="121"/>
      <c r="AG20" s="121"/>
      <c r="AH20" s="128"/>
      <c r="AI20" s="128"/>
      <c r="AJ20" s="128"/>
      <c r="AK20" s="121"/>
      <c r="AL20" s="121"/>
      <c r="AM20" s="121"/>
      <c r="AN20" s="121"/>
      <c r="AO20" s="121"/>
      <c r="AP20" s="121"/>
      <c r="AQ20" s="121"/>
      <c r="AR20" s="121"/>
      <c r="AS20" s="121"/>
      <c r="AT20" s="121"/>
      <c r="AU20" s="121"/>
      <c r="AV20" s="121"/>
      <c r="AW20" s="121"/>
      <c r="AX20" s="121"/>
      <c r="AY20" s="121"/>
      <c r="AZ20" s="121"/>
      <c r="BA20" s="121"/>
      <c r="BB20" s="121"/>
      <c r="BC20" s="121"/>
      <c r="BD20" s="121"/>
      <c r="BE20" s="121"/>
      <c r="BY20" s="99" t="s">
        <v>79</v>
      </c>
      <c r="CA20" s="99" t="s">
        <v>200</v>
      </c>
      <c r="CZ20" s="113"/>
      <c r="DH20" s="99">
        <v>1</v>
      </c>
      <c r="DI20" s="99">
        <f>IF($DH20=$CI$21,(#REF!-$CQ$22)*$BD$47,0)</f>
        <v>0</v>
      </c>
      <c r="DJ20" s="99" t="s">
        <v>73</v>
      </c>
    </row>
    <row r="21" spans="1:114" ht="10.15" customHeight="1" x14ac:dyDescent="0.2">
      <c r="A21" s="127"/>
      <c r="R21" s="121"/>
      <c r="S21" s="121"/>
      <c r="T21" s="121"/>
      <c r="U21" s="121"/>
      <c r="V21" s="121"/>
      <c r="W21" s="121"/>
      <c r="X21" s="121"/>
      <c r="Y21" s="262"/>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CB21" s="99" t="s">
        <v>154</v>
      </c>
      <c r="CI21" s="254"/>
      <c r="CJ21" s="254"/>
      <c r="CK21" s="254"/>
      <c r="CL21" s="99" t="s">
        <v>72</v>
      </c>
      <c r="CZ21" s="113"/>
      <c r="DH21" s="99">
        <v>2</v>
      </c>
      <c r="DI21" s="99">
        <f>IF($DH21=$CI$21,(#REF!-$CQ$22)*$BD$47,0)</f>
        <v>0</v>
      </c>
      <c r="DJ21" s="99" t="s">
        <v>73</v>
      </c>
    </row>
    <row r="22" spans="1:114" ht="10.15" customHeight="1" x14ac:dyDescent="0.2">
      <c r="A22" s="127"/>
      <c r="R22" s="121"/>
      <c r="S22" s="121"/>
      <c r="T22" s="121"/>
      <c r="U22" s="121"/>
      <c r="V22" s="121"/>
      <c r="W22" s="261" t="str">
        <f>IF(CK18=0,"profondeur de forage",CK18*1000)</f>
        <v>profondeur de forage</v>
      </c>
      <c r="X22" s="121"/>
      <c r="Y22" s="262"/>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CB22" s="99" t="s">
        <v>326</v>
      </c>
      <c r="CQ22" s="254"/>
      <c r="CR22" s="252"/>
      <c r="CS22" s="252"/>
      <c r="CT22" s="99" t="s">
        <v>287</v>
      </c>
      <c r="CZ22" s="113"/>
      <c r="DH22" s="99">
        <v>3</v>
      </c>
      <c r="DI22" s="99">
        <v>0</v>
      </c>
      <c r="DJ22" s="99" t="s">
        <v>73</v>
      </c>
    </row>
    <row r="23" spans="1:114" ht="10.15" customHeight="1" x14ac:dyDescent="0.2">
      <c r="A23" s="127"/>
      <c r="R23" s="121"/>
      <c r="S23" s="121"/>
      <c r="T23" s="121"/>
      <c r="U23" s="121"/>
      <c r="V23" s="121"/>
      <c r="W23" s="261"/>
      <c r="X23" s="121"/>
      <c r="Y23" s="262"/>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CB23" s="99" t="s">
        <v>325</v>
      </c>
      <c r="CQ23" s="254"/>
      <c r="CR23" s="254"/>
      <c r="CS23" s="254"/>
      <c r="CT23" s="99" t="s">
        <v>287</v>
      </c>
      <c r="CZ23" s="113"/>
      <c r="DH23" s="99" t="s">
        <v>360</v>
      </c>
      <c r="DI23" s="99">
        <f>IF($DH23=$CI$21,(($CK$18-(#REF!-$CQ$22)))*$BD$47,0)</f>
        <v>0</v>
      </c>
      <c r="DJ23" s="99" t="s">
        <v>73</v>
      </c>
    </row>
    <row r="24" spans="1:114" ht="10.15" customHeight="1" x14ac:dyDescent="0.2">
      <c r="A24" s="127"/>
      <c r="R24" s="121"/>
      <c r="S24" s="121"/>
      <c r="T24" s="121"/>
      <c r="U24" s="121"/>
      <c r="V24" s="121"/>
      <c r="W24" s="261"/>
      <c r="X24" s="121"/>
      <c r="Y24" s="262"/>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CB24" s="99" t="s">
        <v>324</v>
      </c>
      <c r="CQ24" s="254"/>
      <c r="CR24" s="254"/>
      <c r="CS24" s="254"/>
      <c r="CT24" s="99" t="s">
        <v>287</v>
      </c>
      <c r="CZ24" s="113"/>
      <c r="DH24" s="99">
        <v>6</v>
      </c>
      <c r="DI24" s="99">
        <f>IF($DH24=$CI$21,(#REF!-$CQ$22)*$BD$47,0)</f>
        <v>0</v>
      </c>
      <c r="DJ24" s="99" t="s">
        <v>73</v>
      </c>
    </row>
    <row r="25" spans="1:114" ht="10.15" customHeight="1" x14ac:dyDescent="0.2">
      <c r="A25" s="127"/>
      <c r="R25" s="121"/>
      <c r="S25" s="121"/>
      <c r="T25" s="121"/>
      <c r="U25" s="121"/>
      <c r="V25" s="121"/>
      <c r="W25" s="26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CZ25" s="113"/>
      <c r="DH25" s="99">
        <v>8</v>
      </c>
      <c r="DI25" s="99">
        <f>IF($DH25=$CI$21,(#REF!-$CQ$22)*$BD$47,0)</f>
        <v>0</v>
      </c>
      <c r="DJ25" s="99" t="s">
        <v>73</v>
      </c>
    </row>
    <row r="26" spans="1:114" ht="10.15" customHeight="1" x14ac:dyDescent="0.2">
      <c r="A26" s="127"/>
      <c r="R26" s="121"/>
      <c r="S26" s="121"/>
      <c r="T26" s="121"/>
      <c r="U26" s="121"/>
      <c r="V26" s="121"/>
      <c r="W26" s="261"/>
      <c r="X26" s="121"/>
      <c r="Y26" s="263" t="str">
        <f>IF(CK18=0,"A déterminer",(CQ23-CQ22)*1000)</f>
        <v>A déterminer</v>
      </c>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Y26" s="99" t="s">
        <v>139</v>
      </c>
      <c r="CZ26" s="113"/>
    </row>
    <row r="27" spans="1:114" ht="10.15" customHeight="1" x14ac:dyDescent="0.2">
      <c r="A27" s="127"/>
      <c r="R27" s="121"/>
      <c r="S27" s="121"/>
      <c r="T27" s="121"/>
      <c r="U27" s="121"/>
      <c r="V27" s="121"/>
      <c r="W27" s="261"/>
      <c r="X27" s="121"/>
      <c r="Y27" s="263"/>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CZ27" s="113"/>
      <c r="DH27" s="99" t="s">
        <v>240</v>
      </c>
      <c r="DJ27" s="99" t="s">
        <v>74</v>
      </c>
    </row>
    <row r="28" spans="1:114" ht="10.15" customHeight="1" x14ac:dyDescent="0.2">
      <c r="A28" s="127"/>
      <c r="R28" s="121"/>
      <c r="S28" s="121"/>
      <c r="T28" s="121"/>
      <c r="U28" s="121"/>
      <c r="V28" s="121"/>
      <c r="W28" s="261"/>
      <c r="X28" s="121"/>
      <c r="Y28" s="263"/>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CZ28" s="113"/>
      <c r="DH28" s="99" t="s">
        <v>20</v>
      </c>
      <c r="DJ28" s="99" t="s">
        <v>74</v>
      </c>
    </row>
    <row r="29" spans="1:114" ht="10.15" customHeight="1" x14ac:dyDescent="0.2">
      <c r="A29" s="127"/>
      <c r="R29" s="121"/>
      <c r="S29" s="121"/>
      <c r="T29" s="121"/>
      <c r="U29" s="121"/>
      <c r="V29" s="121"/>
      <c r="W29" s="261"/>
      <c r="X29" s="121"/>
      <c r="Y29" s="263"/>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CZ29" s="113"/>
    </row>
    <row r="30" spans="1:114" ht="10.15" customHeight="1" x14ac:dyDescent="0.2">
      <c r="A30" s="127"/>
      <c r="R30" s="121"/>
      <c r="S30" s="121"/>
      <c r="T30" s="121"/>
      <c r="U30" s="121"/>
      <c r="V30" s="121"/>
      <c r="W30" s="261"/>
      <c r="X30" s="121"/>
      <c r="Y30" s="263"/>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CZ30" s="113"/>
      <c r="DH30" s="99" t="s">
        <v>239</v>
      </c>
    </row>
    <row r="31" spans="1:114" ht="10.15" customHeight="1" x14ac:dyDescent="0.2">
      <c r="A31" s="127"/>
      <c r="R31" s="121"/>
      <c r="S31" s="121"/>
      <c r="T31" s="121"/>
      <c r="U31" s="121"/>
      <c r="V31" s="121"/>
      <c r="W31" s="261"/>
      <c r="X31" s="121"/>
      <c r="Y31" s="263"/>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CZ31" s="113"/>
      <c r="DH31" s="99">
        <v>20</v>
      </c>
      <c r="DJ31" s="99" t="s">
        <v>67</v>
      </c>
    </row>
    <row r="32" spans="1:114" ht="10.15" customHeight="1" x14ac:dyDescent="0.2">
      <c r="A32" s="127"/>
      <c r="R32" s="121"/>
      <c r="S32" s="121"/>
      <c r="T32" s="121"/>
      <c r="U32" s="121"/>
      <c r="V32" s="121"/>
      <c r="W32" s="261"/>
      <c r="X32" s="121"/>
      <c r="Y32" s="263"/>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CZ32" s="113"/>
      <c r="DH32" s="99">
        <v>25</v>
      </c>
      <c r="DJ32" s="99" t="s">
        <v>67</v>
      </c>
    </row>
    <row r="33" spans="1:114" ht="10.15" customHeight="1" x14ac:dyDescent="0.2">
      <c r="A33" s="127"/>
      <c r="R33" s="121"/>
      <c r="S33" s="121"/>
      <c r="T33" s="121"/>
      <c r="U33" s="121"/>
      <c r="V33" s="121"/>
      <c r="W33" s="121"/>
      <c r="X33" s="121"/>
      <c r="Y33" s="263"/>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CZ33" s="113"/>
      <c r="DH33" s="99">
        <v>32</v>
      </c>
      <c r="DJ33" s="99" t="s">
        <v>67</v>
      </c>
    </row>
    <row r="34" spans="1:114" ht="10.15" customHeight="1" x14ac:dyDescent="0.2">
      <c r="A34" s="127"/>
      <c r="R34" s="121"/>
      <c r="S34" s="121"/>
      <c r="T34" s="121"/>
      <c r="U34" s="121"/>
      <c r="V34" s="121"/>
      <c r="W34" s="121"/>
      <c r="X34" s="121"/>
      <c r="Y34" s="263"/>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CZ34" s="113"/>
      <c r="DH34" s="99">
        <v>40</v>
      </c>
      <c r="DJ34" s="99" t="s">
        <v>67</v>
      </c>
    </row>
    <row r="35" spans="1:114" ht="10.15" customHeight="1" x14ac:dyDescent="0.2">
      <c r="A35" s="127"/>
      <c r="R35" s="121"/>
      <c r="S35" s="121"/>
      <c r="T35" s="121"/>
      <c r="U35" s="121"/>
      <c r="V35" s="121"/>
      <c r="W35" s="121"/>
      <c r="X35" s="121"/>
      <c r="Y35" s="263" t="str">
        <f>IF(CK18=0,"A déterminer",(CQ24-CQ23)*1000)</f>
        <v>A déterminer</v>
      </c>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CZ35" s="113"/>
      <c r="DH35" s="99">
        <v>50</v>
      </c>
      <c r="DJ35" s="99" t="s">
        <v>67</v>
      </c>
    </row>
    <row r="36" spans="1:114" ht="10.15" customHeight="1" x14ac:dyDescent="0.2">
      <c r="A36" s="127"/>
      <c r="R36" s="121"/>
      <c r="S36" s="121"/>
      <c r="T36" s="121"/>
      <c r="U36" s="121"/>
      <c r="V36" s="121"/>
      <c r="W36" s="121"/>
      <c r="X36" s="121"/>
      <c r="Y36" s="263"/>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CZ36" s="113"/>
      <c r="DH36" s="99">
        <v>63</v>
      </c>
      <c r="DJ36" s="99" t="s">
        <v>67</v>
      </c>
    </row>
    <row r="37" spans="1:114" ht="10.15" customHeight="1" x14ac:dyDescent="0.2">
      <c r="A37" s="127"/>
      <c r="R37" s="121"/>
      <c r="S37" s="121"/>
      <c r="T37" s="121"/>
      <c r="U37" s="121"/>
      <c r="V37" s="121"/>
      <c r="W37" s="121"/>
      <c r="X37" s="121"/>
      <c r="Y37" s="263"/>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CZ37" s="113"/>
      <c r="DH37" s="99">
        <v>75</v>
      </c>
      <c r="DJ37" s="99" t="s">
        <v>67</v>
      </c>
    </row>
    <row r="38" spans="1:114" ht="10.15" customHeight="1" x14ac:dyDescent="0.2">
      <c r="A38" s="127"/>
      <c r="R38" s="121"/>
      <c r="S38" s="121"/>
      <c r="T38" s="121"/>
      <c r="U38" s="121"/>
      <c r="V38" s="121"/>
      <c r="W38" s="121"/>
      <c r="X38" s="121"/>
      <c r="Y38" s="263"/>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CZ38" s="113"/>
      <c r="DH38" s="99">
        <v>90</v>
      </c>
      <c r="DJ38" s="99" t="s">
        <v>67</v>
      </c>
    </row>
    <row r="39" spans="1:114" ht="10.15" customHeight="1" x14ac:dyDescent="0.2">
      <c r="A39" s="127"/>
      <c r="R39" s="121"/>
      <c r="S39" s="121"/>
      <c r="T39" s="121"/>
      <c r="U39" s="121"/>
      <c r="V39" s="121"/>
      <c r="W39" s="121"/>
      <c r="X39" s="121"/>
      <c r="Y39" s="263"/>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CZ39" s="113"/>
      <c r="DH39" s="99">
        <v>110</v>
      </c>
      <c r="DJ39" s="99" t="s">
        <v>67</v>
      </c>
    </row>
    <row r="40" spans="1:114" ht="10.15" customHeight="1" x14ac:dyDescent="0.2">
      <c r="A40" s="127"/>
      <c r="R40" s="121"/>
      <c r="S40" s="121"/>
      <c r="T40" s="121"/>
      <c r="U40" s="121"/>
      <c r="V40" s="121"/>
      <c r="W40" s="121"/>
      <c r="X40" s="121"/>
      <c r="Y40" s="263" t="str">
        <f>IF(CK18=0,"A déterminer",(CK18-CQ24)*1000)</f>
        <v>A déterminer</v>
      </c>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CZ40" s="113"/>
    </row>
    <row r="41" spans="1:114" ht="10.15" customHeight="1" x14ac:dyDescent="0.2">
      <c r="A41" s="127"/>
      <c r="R41" s="121"/>
      <c r="S41" s="121"/>
      <c r="T41" s="121"/>
      <c r="U41" s="121"/>
      <c r="V41" s="121"/>
      <c r="W41" s="121"/>
      <c r="X41" s="121"/>
      <c r="Y41" s="263"/>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CZ41" s="113"/>
    </row>
    <row r="42" spans="1:114" ht="10.15" customHeight="1" x14ac:dyDescent="0.2">
      <c r="A42" s="127"/>
      <c r="R42" s="121"/>
      <c r="S42" s="121"/>
      <c r="T42" s="121"/>
      <c r="U42" s="121"/>
      <c r="V42" s="121"/>
      <c r="W42" s="121"/>
      <c r="X42" s="121"/>
      <c r="Y42" s="263"/>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CZ42" s="113"/>
    </row>
    <row r="43" spans="1:114" ht="10.15" customHeight="1" x14ac:dyDescent="0.2">
      <c r="A43" s="127"/>
      <c r="R43" s="121"/>
      <c r="S43" s="121"/>
      <c r="T43" s="121"/>
      <c r="U43" s="121"/>
      <c r="V43" s="121"/>
      <c r="W43" s="121"/>
      <c r="X43" s="121"/>
      <c r="Y43" s="263"/>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CZ43" s="113"/>
    </row>
    <row r="44" spans="1:114" ht="10.15" customHeight="1" x14ac:dyDescent="0.2">
      <c r="A44" s="127"/>
      <c r="R44" s="121"/>
      <c r="S44" s="121"/>
      <c r="T44" s="121"/>
      <c r="U44" s="121"/>
      <c r="V44" s="121"/>
      <c r="W44" s="121"/>
      <c r="X44" s="121"/>
      <c r="Y44" s="263"/>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CZ44" s="113"/>
    </row>
    <row r="45" spans="1:114" ht="10.15" customHeight="1" x14ac:dyDescent="0.2">
      <c r="A45" s="127"/>
      <c r="R45" s="121"/>
      <c r="S45" s="121"/>
      <c r="T45" s="121"/>
      <c r="U45" s="121"/>
      <c r="V45" s="121"/>
      <c r="W45" s="121"/>
      <c r="X45" s="121"/>
      <c r="Y45" s="263"/>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CZ45" s="113"/>
    </row>
    <row r="46" spans="1:114" ht="10.15" customHeight="1" x14ac:dyDescent="0.2">
      <c r="A46" s="127"/>
      <c r="R46" s="121"/>
      <c r="S46" s="121"/>
      <c r="T46" s="121"/>
      <c r="U46" s="121"/>
      <c r="V46" s="121"/>
      <c r="W46" s="121"/>
      <c r="X46" s="121"/>
      <c r="Y46" s="263"/>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CZ46" s="113"/>
    </row>
    <row r="47" spans="1:114" ht="10.15" customHeight="1" x14ac:dyDescent="0.2">
      <c r="A47" s="127"/>
      <c r="R47" s="121"/>
      <c r="S47" s="121"/>
      <c r="T47" s="121"/>
      <c r="U47" s="121"/>
      <c r="V47" s="121"/>
      <c r="W47" s="121"/>
      <c r="X47" s="121"/>
      <c r="Y47" s="263"/>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Y47" s="104" t="s">
        <v>285</v>
      </c>
      <c r="BZ47" s="105"/>
      <c r="CA47" s="105"/>
      <c r="CB47" s="105"/>
      <c r="CC47" s="105"/>
      <c r="CD47" s="105"/>
      <c r="CE47" s="105"/>
      <c r="CF47" s="105"/>
      <c r="CG47" s="105"/>
      <c r="CH47" s="105"/>
      <c r="CI47" s="105"/>
      <c r="CJ47" s="105"/>
      <c r="CK47" s="105"/>
      <c r="CL47" s="105"/>
      <c r="CM47" s="105"/>
      <c r="CN47" s="105"/>
      <c r="CO47" s="105"/>
      <c r="CP47" s="104"/>
      <c r="CQ47" s="105"/>
      <c r="CR47" s="106"/>
      <c r="CS47" s="104"/>
      <c r="CT47" s="105"/>
      <c r="CU47" s="106"/>
      <c r="CV47" s="246"/>
      <c r="CW47" s="247"/>
      <c r="CX47" s="247"/>
      <c r="CY47" s="247"/>
      <c r="CZ47" s="248"/>
    </row>
    <row r="48" spans="1:114" ht="10.15" customHeight="1" x14ac:dyDescent="0.2">
      <c r="A48" s="127"/>
      <c r="R48" s="121"/>
      <c r="S48" s="121"/>
      <c r="T48" s="121"/>
      <c r="U48" s="121"/>
      <c r="V48" s="121"/>
      <c r="W48" s="121"/>
      <c r="X48" s="121"/>
      <c r="Y48" s="263"/>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Y48" s="104"/>
      <c r="BZ48" s="105"/>
      <c r="CA48" s="105"/>
      <c r="CB48" s="105"/>
      <c r="CC48" s="105"/>
      <c r="CD48" s="105"/>
      <c r="CE48" s="105"/>
      <c r="CF48" s="105"/>
      <c r="CG48" s="105"/>
      <c r="CH48" s="105"/>
      <c r="CI48" s="105"/>
      <c r="CJ48" s="105"/>
      <c r="CK48" s="105"/>
      <c r="CL48" s="105"/>
      <c r="CM48" s="105"/>
      <c r="CN48" s="105"/>
      <c r="CO48" s="105"/>
      <c r="CP48" s="104" t="s">
        <v>106</v>
      </c>
      <c r="CQ48" s="105"/>
      <c r="CR48" s="106"/>
      <c r="CS48" s="107" t="s">
        <v>107</v>
      </c>
      <c r="CT48" s="105"/>
      <c r="CU48" s="106"/>
      <c r="CV48" s="105" t="s">
        <v>108</v>
      </c>
      <c r="CW48" s="105"/>
      <c r="CX48" s="105"/>
      <c r="CY48" s="105"/>
      <c r="CZ48" s="108"/>
    </row>
    <row r="49" spans="1:104" ht="10.15" customHeight="1" x14ac:dyDescent="0.2">
      <c r="A49" s="127"/>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Y49" s="109" t="s">
        <v>258</v>
      </c>
      <c r="BZ49" s="110"/>
      <c r="CA49" s="110"/>
      <c r="CB49" s="110"/>
      <c r="CC49" s="110"/>
      <c r="CD49" s="110"/>
      <c r="CE49" s="110"/>
      <c r="CF49" s="110"/>
      <c r="CG49" s="110"/>
      <c r="CH49" s="110"/>
      <c r="CI49" s="110"/>
      <c r="CJ49" s="110"/>
      <c r="CK49" s="110"/>
      <c r="CL49" s="110"/>
      <c r="CM49" s="110"/>
      <c r="CN49" s="110"/>
      <c r="CO49" s="111"/>
      <c r="CP49" s="99" t="s">
        <v>273</v>
      </c>
      <c r="CZ49" s="113"/>
    </row>
    <row r="50" spans="1:104" ht="10.15" customHeight="1" x14ac:dyDescent="0.2">
      <c r="A50" s="127"/>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Y50" s="115"/>
      <c r="CO50" s="116"/>
      <c r="CZ50" s="113"/>
    </row>
    <row r="51" spans="1:104" ht="10.15" customHeight="1" x14ac:dyDescent="0.2">
      <c r="A51" s="127"/>
      <c r="R51" s="121"/>
      <c r="S51" s="121"/>
      <c r="T51" s="121"/>
      <c r="U51" s="121"/>
      <c r="V51" s="121"/>
      <c r="W51" s="121"/>
      <c r="X51" s="121"/>
      <c r="Y51" s="121"/>
      <c r="Z51" s="121"/>
      <c r="AA51" s="121"/>
      <c r="AB51" s="121"/>
      <c r="AC51" s="279" t="str">
        <f>IF(CI21=0,"diamètre du filtre",CI21&amp;"""")</f>
        <v>diamètre du filtre</v>
      </c>
      <c r="AD51" s="279"/>
      <c r="AE51" s="279"/>
      <c r="AF51" s="279"/>
      <c r="AG51" s="279"/>
      <c r="AH51" s="279"/>
      <c r="AI51" s="279"/>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Y51" s="240" t="str">
        <f>'Données du projet'!N45</f>
        <v>BOFAS</v>
      </c>
      <c r="BZ51" s="241"/>
      <c r="CA51" s="241"/>
      <c r="CB51" s="241"/>
      <c r="CC51" s="241"/>
      <c r="CD51" s="241"/>
      <c r="CE51" s="241"/>
      <c r="CF51" s="241"/>
      <c r="CG51" s="241"/>
      <c r="CH51" s="241"/>
      <c r="CI51" s="241"/>
      <c r="CJ51" s="241"/>
      <c r="CK51" s="241"/>
      <c r="CL51" s="241"/>
      <c r="CM51" s="241"/>
      <c r="CN51" s="241"/>
      <c r="CO51" s="242"/>
      <c r="CP51" s="243">
        <f>'Données du projet'!AE45</f>
        <v>0</v>
      </c>
      <c r="CQ51" s="244"/>
      <c r="CR51" s="244"/>
      <c r="CS51" s="244"/>
      <c r="CT51" s="244"/>
      <c r="CU51" s="244"/>
      <c r="CV51" s="244"/>
      <c r="CW51" s="244"/>
      <c r="CX51" s="244"/>
      <c r="CY51" s="244"/>
      <c r="CZ51" s="245"/>
    </row>
    <row r="52" spans="1:104" ht="10.15" customHeight="1" x14ac:dyDescent="0.2">
      <c r="A52" s="127"/>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Y52" s="117"/>
      <c r="BZ52" s="118"/>
      <c r="CA52" s="118"/>
      <c r="CB52" s="118"/>
      <c r="CC52" s="118"/>
      <c r="CD52" s="118"/>
      <c r="CE52" s="118"/>
      <c r="CF52" s="118"/>
      <c r="CG52" s="118"/>
      <c r="CH52" s="118"/>
      <c r="CI52" s="118"/>
      <c r="CJ52" s="118"/>
      <c r="CK52" s="118"/>
      <c r="CL52" s="118"/>
      <c r="CM52" s="118"/>
      <c r="CN52" s="118"/>
      <c r="CO52" s="119"/>
      <c r="CP52" s="117"/>
      <c r="CQ52" s="118"/>
      <c r="CR52" s="118"/>
      <c r="CS52" s="118"/>
      <c r="CT52" s="118"/>
      <c r="CU52" s="118"/>
      <c r="CV52" s="118"/>
      <c r="CW52" s="118"/>
      <c r="CX52" s="118"/>
      <c r="CY52" s="118"/>
      <c r="CZ52" s="120"/>
    </row>
    <row r="53" spans="1:104" ht="10.15" customHeight="1" x14ac:dyDescent="0.2">
      <c r="A53" s="127"/>
      <c r="R53" s="121"/>
      <c r="S53" s="121"/>
      <c r="T53" s="121"/>
      <c r="U53" s="121"/>
      <c r="V53" s="121"/>
      <c r="W53" s="121"/>
      <c r="X53" s="121"/>
      <c r="Y53" s="121"/>
      <c r="Z53" s="121"/>
      <c r="AA53" s="121"/>
      <c r="AB53" s="121"/>
      <c r="AC53" s="121"/>
      <c r="AD53" s="280" t="str">
        <f>IF(CK17=0,"diamètre de forage",CK17)</f>
        <v>diamètre de forage</v>
      </c>
      <c r="AE53" s="280"/>
      <c r="AF53" s="280"/>
      <c r="AG53" s="280"/>
      <c r="AH53" s="280"/>
      <c r="AI53" s="280"/>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Y53" s="109" t="s">
        <v>111</v>
      </c>
      <c r="BZ53" s="110"/>
      <c r="CA53" s="110"/>
      <c r="CB53" s="110"/>
      <c r="CC53" s="110"/>
      <c r="CD53" s="110"/>
      <c r="CE53" s="110"/>
      <c r="CF53" s="110"/>
      <c r="CG53" s="110"/>
      <c r="CH53" s="110"/>
      <c r="CI53" s="110"/>
      <c r="CJ53" s="110"/>
      <c r="CK53" s="110"/>
      <c r="CL53" s="110"/>
      <c r="CM53" s="110"/>
      <c r="CN53" s="110"/>
      <c r="CO53" s="111"/>
      <c r="CZ53" s="113"/>
    </row>
    <row r="54" spans="1:104" ht="10.15" customHeight="1" x14ac:dyDescent="0.2">
      <c r="A54" s="127"/>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Y54" s="115"/>
      <c r="CO54" s="116"/>
      <c r="CZ54" s="113"/>
    </row>
    <row r="55" spans="1:104" ht="10.15" customHeight="1" x14ac:dyDescent="0.2">
      <c r="A55" s="127"/>
      <c r="BY55" s="240">
        <f>'Données du projet'!N49</f>
        <v>0</v>
      </c>
      <c r="BZ55" s="241"/>
      <c r="CA55" s="241"/>
      <c r="CB55" s="241"/>
      <c r="CC55" s="241"/>
      <c r="CD55" s="241"/>
      <c r="CE55" s="241"/>
      <c r="CF55" s="241"/>
      <c r="CG55" s="241"/>
      <c r="CH55" s="241"/>
      <c r="CI55" s="241"/>
      <c r="CJ55" s="241"/>
      <c r="CK55" s="241"/>
      <c r="CL55" s="241"/>
      <c r="CM55" s="241"/>
      <c r="CN55" s="241"/>
      <c r="CO55" s="242"/>
      <c r="CZ55" s="113"/>
    </row>
    <row r="56" spans="1:104" ht="10.15" customHeight="1" x14ac:dyDescent="0.2">
      <c r="A56" s="127"/>
      <c r="B56" s="99" t="s">
        <v>145</v>
      </c>
      <c r="BY56" s="117"/>
      <c r="BZ56" s="118"/>
      <c r="CA56" s="118"/>
      <c r="CB56" s="118"/>
      <c r="CC56" s="118"/>
      <c r="CD56" s="118"/>
      <c r="CE56" s="118"/>
      <c r="CF56" s="118"/>
      <c r="CG56" s="118"/>
      <c r="CH56" s="118"/>
      <c r="CI56" s="118"/>
      <c r="CJ56" s="118"/>
      <c r="CK56" s="118"/>
      <c r="CL56" s="118"/>
      <c r="CM56" s="118"/>
      <c r="CN56" s="118"/>
      <c r="CO56" s="119"/>
      <c r="CZ56" s="113"/>
    </row>
    <row r="57" spans="1:104" ht="10.15" customHeight="1" x14ac:dyDescent="0.2">
      <c r="A57" s="127"/>
      <c r="B57" s="99" t="s">
        <v>317</v>
      </c>
      <c r="BY57" s="109" t="s">
        <v>112</v>
      </c>
      <c r="BZ57" s="110"/>
      <c r="CA57" s="110"/>
      <c r="CB57" s="110"/>
      <c r="CC57" s="110"/>
      <c r="CD57" s="110"/>
      <c r="CE57" s="110"/>
      <c r="CF57" s="110"/>
      <c r="CG57" s="110"/>
      <c r="CH57" s="110"/>
      <c r="CI57" s="110"/>
      <c r="CJ57" s="110"/>
      <c r="CK57" s="110"/>
      <c r="CL57" s="110"/>
      <c r="CM57" s="110"/>
      <c r="CN57" s="110"/>
      <c r="CO57" s="111"/>
      <c r="CZ57" s="113"/>
    </row>
    <row r="58" spans="1:104" ht="10.15" customHeight="1" x14ac:dyDescent="0.2">
      <c r="A58" s="127"/>
      <c r="B58" s="99" t="s">
        <v>316</v>
      </c>
      <c r="BY58" s="233" t="s">
        <v>403</v>
      </c>
      <c r="BZ58" s="256"/>
      <c r="CA58" s="256"/>
      <c r="CB58" s="256"/>
      <c r="CC58" s="256"/>
      <c r="CD58" s="256"/>
      <c r="CE58" s="256"/>
      <c r="CF58" s="256"/>
      <c r="CG58" s="256"/>
      <c r="CH58" s="256"/>
      <c r="CI58" s="256"/>
      <c r="CJ58" s="256"/>
      <c r="CK58" s="256"/>
      <c r="CL58" s="256"/>
      <c r="CM58" s="256"/>
      <c r="CN58" s="256"/>
      <c r="CO58" s="257"/>
      <c r="CZ58" s="113"/>
    </row>
    <row r="59" spans="1:104" ht="10.15" customHeight="1" x14ac:dyDescent="0.2">
      <c r="A59" s="127"/>
      <c r="B59" s="99" t="s">
        <v>323</v>
      </c>
      <c r="BY59" s="233"/>
      <c r="BZ59" s="256"/>
      <c r="CA59" s="256"/>
      <c r="CB59" s="256"/>
      <c r="CC59" s="256"/>
      <c r="CD59" s="256"/>
      <c r="CE59" s="256"/>
      <c r="CF59" s="256"/>
      <c r="CG59" s="256"/>
      <c r="CH59" s="256"/>
      <c r="CI59" s="256"/>
      <c r="CJ59" s="256"/>
      <c r="CK59" s="256"/>
      <c r="CL59" s="256"/>
      <c r="CM59" s="256"/>
      <c r="CN59" s="256"/>
      <c r="CO59" s="257"/>
      <c r="CZ59" s="113"/>
    </row>
    <row r="60" spans="1:104" ht="10.15" customHeight="1" x14ac:dyDescent="0.2">
      <c r="A60" s="127"/>
      <c r="B60" s="99" t="s">
        <v>314</v>
      </c>
      <c r="BY60" s="258"/>
      <c r="BZ60" s="259"/>
      <c r="CA60" s="259"/>
      <c r="CB60" s="259"/>
      <c r="CC60" s="259"/>
      <c r="CD60" s="259"/>
      <c r="CE60" s="259"/>
      <c r="CF60" s="259"/>
      <c r="CG60" s="259"/>
      <c r="CH60" s="259"/>
      <c r="CI60" s="259"/>
      <c r="CJ60" s="259"/>
      <c r="CK60" s="259"/>
      <c r="CL60" s="259"/>
      <c r="CM60" s="259"/>
      <c r="CN60" s="259"/>
      <c r="CO60" s="260"/>
      <c r="CZ60" s="113"/>
    </row>
    <row r="61" spans="1:104" ht="10.15" customHeight="1" x14ac:dyDescent="0.2">
      <c r="A61" s="127"/>
      <c r="B61" s="99" t="s">
        <v>377</v>
      </c>
      <c r="BY61" s="223" t="s">
        <v>114</v>
      </c>
      <c r="BZ61" s="224"/>
      <c r="CA61" s="224"/>
      <c r="CB61" s="230"/>
      <c r="CC61" s="223" t="s">
        <v>115</v>
      </c>
      <c r="CD61" s="224"/>
      <c r="CE61" s="224"/>
      <c r="CF61" s="230"/>
      <c r="CG61" s="223" t="s">
        <v>116</v>
      </c>
      <c r="CH61" s="224"/>
      <c r="CI61" s="224"/>
      <c r="CJ61" s="224"/>
      <c r="CK61" s="230"/>
      <c r="CL61" s="223" t="s">
        <v>117</v>
      </c>
      <c r="CM61" s="224"/>
      <c r="CN61" s="224"/>
      <c r="CO61" s="230"/>
      <c r="CP61" s="223" t="s">
        <v>118</v>
      </c>
      <c r="CQ61" s="224"/>
      <c r="CR61" s="224"/>
      <c r="CS61" s="224"/>
      <c r="CT61" s="230"/>
      <c r="CU61" s="223" t="s">
        <v>119</v>
      </c>
      <c r="CV61" s="224"/>
      <c r="CW61" s="224"/>
      <c r="CX61" s="224"/>
      <c r="CY61" s="224"/>
      <c r="CZ61" s="225"/>
    </row>
    <row r="62" spans="1:104" ht="10.15" customHeight="1" thickBot="1" x14ac:dyDescent="0.25">
      <c r="A62" s="13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41"/>
      <c r="BY62" s="226"/>
      <c r="BZ62" s="227"/>
      <c r="CA62" s="227"/>
      <c r="CB62" s="228"/>
      <c r="CC62" s="226" t="s">
        <v>279</v>
      </c>
      <c r="CD62" s="227"/>
      <c r="CE62" s="227"/>
      <c r="CF62" s="227"/>
      <c r="CG62" s="226"/>
      <c r="CH62" s="227"/>
      <c r="CI62" s="227"/>
      <c r="CJ62" s="227"/>
      <c r="CK62" s="228"/>
      <c r="CL62" s="226"/>
      <c r="CM62" s="227"/>
      <c r="CN62" s="227"/>
      <c r="CO62" s="228"/>
      <c r="CP62" s="226">
        <f>'Données du projet'!AE56</f>
        <v>0</v>
      </c>
      <c r="CQ62" s="227"/>
      <c r="CR62" s="227"/>
      <c r="CS62" s="227"/>
      <c r="CT62" s="228"/>
      <c r="CU62" s="226" t="s">
        <v>322</v>
      </c>
      <c r="CV62" s="227"/>
      <c r="CW62" s="227"/>
      <c r="CX62" s="227"/>
      <c r="CY62" s="227"/>
      <c r="CZ62" s="229"/>
    </row>
    <row r="63" spans="1:104" ht="10.15" customHeight="1" x14ac:dyDescent="0.2"/>
    <row r="64" spans="1:10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79" ht="10.15" customHeight="1" x14ac:dyDescent="0.2"/>
    <row r="80" ht="10.15" customHeight="1" x14ac:dyDescent="0.2"/>
    <row r="81" ht="10.15" customHeight="1" x14ac:dyDescent="0.2"/>
    <row r="82" ht="10.15" customHeight="1" x14ac:dyDescent="0.2"/>
    <row r="83" ht="10.15" customHeight="1" x14ac:dyDescent="0.2"/>
    <row r="84" ht="10.15" customHeight="1" x14ac:dyDescent="0.2"/>
    <row r="85" ht="10.15" customHeight="1" x14ac:dyDescent="0.2"/>
    <row r="86" ht="10.15" customHeight="1" x14ac:dyDescent="0.2"/>
    <row r="87" ht="10.15" customHeight="1" x14ac:dyDescent="0.2"/>
    <row r="88" ht="10.15" customHeight="1" x14ac:dyDescent="0.2"/>
    <row r="89" ht="10.15" customHeight="1" x14ac:dyDescent="0.2"/>
    <row r="90" ht="10.15" customHeight="1" x14ac:dyDescent="0.2"/>
  </sheetData>
  <sheetProtection selectLockedCells="1"/>
  <mergeCells count="34">
    <mergeCell ref="CK18:CM18"/>
    <mergeCell ref="CQ22:CS22"/>
    <mergeCell ref="Y11:Y12"/>
    <mergeCell ref="AT12:BE13"/>
    <mergeCell ref="AO14:AO15"/>
    <mergeCell ref="CN14:CP14"/>
    <mergeCell ref="CK17:CM17"/>
    <mergeCell ref="Y20:Y24"/>
    <mergeCell ref="CI21:CK21"/>
    <mergeCell ref="CQ23:CS23"/>
    <mergeCell ref="CQ24:CS24"/>
    <mergeCell ref="CV47:CZ47"/>
    <mergeCell ref="BY58:CO60"/>
    <mergeCell ref="CU61:CZ61"/>
    <mergeCell ref="BY51:CO51"/>
    <mergeCell ref="CP51:CZ51"/>
    <mergeCell ref="BY55:CO55"/>
    <mergeCell ref="CU62:CZ62"/>
    <mergeCell ref="BY61:CB61"/>
    <mergeCell ref="CC61:CF61"/>
    <mergeCell ref="CG61:CK61"/>
    <mergeCell ref="CL61:CO61"/>
    <mergeCell ref="CP61:CT61"/>
    <mergeCell ref="CP62:CT62"/>
    <mergeCell ref="W22:W32"/>
    <mergeCell ref="BY62:CB62"/>
    <mergeCell ref="CC62:CF62"/>
    <mergeCell ref="CG62:CK62"/>
    <mergeCell ref="CL62:CO62"/>
    <mergeCell ref="Y35:Y39"/>
    <mergeCell ref="Y40:Y48"/>
    <mergeCell ref="AD53:AI53"/>
    <mergeCell ref="AC51:AI51"/>
    <mergeCell ref="Y26:Y34"/>
  </mergeCells>
  <dataValidations count="3">
    <dataValidation type="list" allowBlank="1" showInputMessage="1" showErrorMessage="1" sqref="CI21:CK21" xr:uid="{00000000-0002-0000-0A00-000000000000}">
      <formula1>$DH$20:$DH$25</formula1>
    </dataValidation>
    <dataValidation type="list" allowBlank="1" showInputMessage="1" showErrorMessage="1" sqref="CK17:CM17" xr:uid="{00000000-0002-0000-0A00-000001000000}">
      <formula1>$DH$5:$DH$10</formula1>
    </dataValidation>
    <dataValidation type="list" allowBlank="1" showInputMessage="1" showErrorMessage="1" sqref="CN14:CP14" xr:uid="{00000000-0002-0000-0A00-000002000000}">
      <formula1>$DH$31:$DH$39</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oddHeader>&amp;C&amp;"Trebuchet MS,Standaard"&amp;F</oddHeader>
    <oddFooter>&amp;L&amp;"Trebuchet MS,Standaard"Date d'impression: &amp;D&amp;R&amp;"Trebuchet MS,Standaard"&amp;P/&amp;N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U71"/>
  <sheetViews>
    <sheetView zoomScaleNormal="100" workbookViewId="0">
      <selection activeCell="AY42" sqref="AY42"/>
    </sheetView>
  </sheetViews>
  <sheetFormatPr defaultColWidth="0" defaultRowHeight="13.5" x14ac:dyDescent="0.2"/>
  <cols>
    <col min="1" max="133" width="1.7109375" style="99" customWidth="1"/>
    <col min="134" max="138" width="8.85546875" style="99" hidden="1" customWidth="1"/>
    <col min="139" max="151" width="9.140625" style="99" hidden="1" customWidth="1"/>
    <col min="152" max="16384" width="8.85546875" style="99" hidden="1"/>
  </cols>
  <sheetData>
    <row r="1" spans="1:135" ht="10.15" customHeight="1" x14ac:dyDescent="0.2">
      <c r="A1" s="123"/>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6"/>
    </row>
    <row r="2" spans="1:135" ht="10.15" customHeight="1" x14ac:dyDescent="0.2">
      <c r="A2" s="127"/>
      <c r="EA2" s="113"/>
    </row>
    <row r="3" spans="1:135" ht="10.15" customHeight="1" x14ac:dyDescent="0.2">
      <c r="A3" s="127"/>
      <c r="L3" s="150"/>
      <c r="EA3" s="113"/>
      <c r="ED3" s="99" t="s">
        <v>256</v>
      </c>
    </row>
    <row r="4" spans="1:135" ht="10.15" customHeight="1" x14ac:dyDescent="0.2">
      <c r="A4" s="127"/>
      <c r="EA4" s="113"/>
      <c r="ED4" s="99" t="s">
        <v>22</v>
      </c>
      <c r="EE4" s="99">
        <v>20</v>
      </c>
    </row>
    <row r="5" spans="1:135" ht="10.15" customHeight="1" x14ac:dyDescent="0.2">
      <c r="A5" s="127"/>
      <c r="EA5" s="113"/>
      <c r="ED5" s="99" t="s">
        <v>23</v>
      </c>
      <c r="EE5" s="99">
        <v>25</v>
      </c>
    </row>
    <row r="6" spans="1:135" ht="10.15" customHeight="1" x14ac:dyDescent="0.2">
      <c r="A6" s="127"/>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EA6" s="113"/>
      <c r="ED6" s="99" t="s">
        <v>24</v>
      </c>
      <c r="EE6" s="99">
        <v>32</v>
      </c>
    </row>
    <row r="7" spans="1:135" ht="10.15" customHeight="1" x14ac:dyDescent="0.2">
      <c r="A7" s="127"/>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EA7" s="113"/>
      <c r="ED7" s="99" t="s">
        <v>215</v>
      </c>
      <c r="EE7" s="99">
        <v>40</v>
      </c>
    </row>
    <row r="8" spans="1:135" ht="10.15" customHeight="1" x14ac:dyDescent="0.2">
      <c r="A8" s="127"/>
      <c r="AM8" s="146"/>
      <c r="AN8" s="137"/>
      <c r="AO8" s="137"/>
      <c r="AP8" s="137"/>
      <c r="AQ8" s="137"/>
      <c r="AR8" s="137"/>
      <c r="AS8" s="137"/>
      <c r="AT8" s="137"/>
      <c r="AU8" s="137"/>
      <c r="AV8" s="137"/>
      <c r="AW8" s="137"/>
      <c r="AX8" s="137"/>
      <c r="AY8" s="137"/>
      <c r="AZ8" s="147"/>
      <c r="BA8" s="121"/>
      <c r="BB8" s="121"/>
      <c r="BC8" s="121"/>
      <c r="BD8" s="121"/>
      <c r="BE8" s="121"/>
      <c r="BF8" s="121"/>
      <c r="BG8" s="121"/>
      <c r="BH8" s="121"/>
      <c r="BI8" s="121"/>
      <c r="BJ8" s="121"/>
      <c r="BK8" s="121"/>
      <c r="BL8" s="121"/>
      <c r="BM8" s="121"/>
      <c r="BN8" s="121"/>
      <c r="BO8" s="121"/>
      <c r="BP8" s="121"/>
      <c r="EA8" s="113"/>
      <c r="ED8" s="99" t="s">
        <v>25</v>
      </c>
      <c r="EE8" s="99">
        <v>50</v>
      </c>
    </row>
    <row r="9" spans="1:135" ht="10.15" customHeight="1" x14ac:dyDescent="0.2">
      <c r="A9" s="127"/>
      <c r="AM9" s="137"/>
      <c r="AN9" s="137"/>
      <c r="AO9" s="137"/>
      <c r="AP9" s="137"/>
      <c r="AQ9" s="137"/>
      <c r="AR9" s="137"/>
      <c r="AS9" s="137"/>
      <c r="AT9" s="137"/>
      <c r="AU9" s="137"/>
      <c r="AV9" s="137"/>
      <c r="AW9" s="137"/>
      <c r="AX9" s="137"/>
      <c r="AY9" s="137"/>
      <c r="AZ9" s="147"/>
      <c r="BA9" s="121"/>
      <c r="BB9" s="121"/>
      <c r="BC9" s="121"/>
      <c r="BD9" s="121"/>
      <c r="BE9" s="121"/>
      <c r="BF9" s="121"/>
      <c r="BG9" s="121"/>
      <c r="BH9" s="121"/>
      <c r="BI9" s="121"/>
      <c r="BJ9" s="121"/>
      <c r="BK9" s="121"/>
      <c r="BL9" s="121"/>
      <c r="BM9" s="121"/>
      <c r="BN9" s="121"/>
      <c r="BO9" s="121"/>
      <c r="BP9" s="121"/>
      <c r="EA9" s="113"/>
      <c r="ED9" s="99" t="s">
        <v>26</v>
      </c>
      <c r="EE9" s="99">
        <v>63</v>
      </c>
    </row>
    <row r="10" spans="1:135" ht="10.15" customHeight="1" x14ac:dyDescent="0.2">
      <c r="A10" s="127"/>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EA10" s="113"/>
      <c r="ED10" s="99" t="s">
        <v>267</v>
      </c>
      <c r="EE10" s="99">
        <v>75</v>
      </c>
    </row>
    <row r="11" spans="1:135" ht="10.15" customHeight="1" x14ac:dyDescent="0.2">
      <c r="A11" s="127"/>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EA11" s="113"/>
      <c r="ED11" s="99" t="s">
        <v>27</v>
      </c>
      <c r="EE11" s="99">
        <v>90</v>
      </c>
    </row>
    <row r="12" spans="1:135" ht="10.15" customHeight="1" x14ac:dyDescent="0.2">
      <c r="A12" s="127"/>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EA12" s="113"/>
      <c r="ED12" s="99" t="s">
        <v>28</v>
      </c>
      <c r="EE12" s="99">
        <v>110</v>
      </c>
    </row>
    <row r="13" spans="1:135" ht="10.15" customHeight="1" x14ac:dyDescent="0.2">
      <c r="A13" s="127"/>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9"/>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EA13" s="113"/>
      <c r="ED13" s="99" t="s">
        <v>255</v>
      </c>
    </row>
    <row r="14" spans="1:135" ht="10.15" customHeight="1" x14ac:dyDescent="0.2">
      <c r="A14" s="127"/>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EA14" s="113"/>
      <c r="ED14" s="99" t="s">
        <v>47</v>
      </c>
    </row>
    <row r="15" spans="1:135" ht="10.15" customHeight="1" x14ac:dyDescent="0.2">
      <c r="A15" s="127"/>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EA15" s="113"/>
      <c r="ED15" s="99" t="s">
        <v>48</v>
      </c>
    </row>
    <row r="16" spans="1:135" ht="10.15" customHeight="1" x14ac:dyDescent="0.2">
      <c r="A16" s="127"/>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EA16" s="113"/>
      <c r="ED16" s="99" t="s">
        <v>49</v>
      </c>
    </row>
    <row r="17" spans="1:134" ht="10.15" customHeight="1" x14ac:dyDescent="0.2">
      <c r="A17" s="127"/>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t="s">
        <v>335</v>
      </c>
      <c r="DD17" s="121"/>
      <c r="DE17" s="121"/>
      <c r="DF17" s="121"/>
      <c r="DG17" s="121"/>
      <c r="DH17" s="121"/>
      <c r="DI17" s="121"/>
      <c r="DJ17" s="121"/>
      <c r="DK17" s="121"/>
      <c r="DL17" s="121"/>
      <c r="DM17" s="121"/>
      <c r="DN17" s="121"/>
      <c r="DO17" s="121"/>
      <c r="DP17" s="121"/>
      <c r="DQ17" s="121"/>
      <c r="DR17" s="121"/>
      <c r="DS17" s="121"/>
      <c r="EA17" s="113"/>
      <c r="ED17" s="99" t="s">
        <v>254</v>
      </c>
    </row>
    <row r="18" spans="1:134" ht="10.15" customHeight="1" x14ac:dyDescent="0.2">
      <c r="A18" s="127"/>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EA18" s="113"/>
      <c r="ED18" s="99" t="s">
        <v>50</v>
      </c>
    </row>
    <row r="19" spans="1:134" ht="10.15" customHeight="1" x14ac:dyDescent="0.2">
      <c r="A19" s="127"/>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EA19" s="113"/>
      <c r="ED19" s="99" t="s">
        <v>51</v>
      </c>
    </row>
    <row r="20" spans="1:134" ht="10.15" customHeight="1" x14ac:dyDescent="0.2">
      <c r="A20" s="127"/>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EA20" s="113"/>
      <c r="ED20" s="99" t="s">
        <v>253</v>
      </c>
    </row>
    <row r="21" spans="1:134" ht="10.15" customHeight="1" x14ac:dyDescent="0.2">
      <c r="A21" s="127"/>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EA21" s="113"/>
      <c r="ED21" s="99" t="s">
        <v>33</v>
      </c>
    </row>
    <row r="22" spans="1:134" ht="10.15" customHeight="1" x14ac:dyDescent="0.2">
      <c r="A22" s="127"/>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EA22" s="113"/>
      <c r="ED22" s="99" t="s">
        <v>29</v>
      </c>
    </row>
    <row r="23" spans="1:134" ht="10.15" customHeight="1" x14ac:dyDescent="0.2">
      <c r="A23" s="127"/>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EA23" s="113"/>
      <c r="ED23" s="99" t="s">
        <v>30</v>
      </c>
    </row>
    <row r="24" spans="1:134" ht="10.15" customHeight="1" x14ac:dyDescent="0.2">
      <c r="A24" s="127"/>
      <c r="C24" s="121"/>
      <c r="D24" s="121"/>
      <c r="E24" s="121"/>
      <c r="F24" s="121"/>
      <c r="G24" s="121"/>
      <c r="H24" s="121"/>
      <c r="I24" s="121"/>
      <c r="J24" s="121"/>
      <c r="K24" s="128"/>
      <c r="L24" s="121"/>
      <c r="M24" s="121"/>
      <c r="N24" s="121"/>
      <c r="O24" s="121"/>
      <c r="P24" s="121"/>
      <c r="Q24" s="121"/>
      <c r="R24" s="121"/>
      <c r="S24" s="121"/>
      <c r="T24" s="121"/>
      <c r="U24" s="121"/>
      <c r="V24" s="121"/>
      <c r="W24" s="121"/>
      <c r="X24" s="121"/>
      <c r="Y24" s="121"/>
      <c r="Z24" s="121"/>
      <c r="AA24" s="121"/>
      <c r="AB24" s="148"/>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EA24" s="113"/>
      <c r="ED24" s="99" t="s">
        <v>31</v>
      </c>
    </row>
    <row r="25" spans="1:134" ht="10.15" customHeight="1" x14ac:dyDescent="0.2">
      <c r="A25" s="127"/>
      <c r="C25" s="121"/>
      <c r="D25" s="121"/>
      <c r="E25" s="121"/>
      <c r="F25" s="121"/>
      <c r="G25" s="121"/>
      <c r="H25" s="121"/>
      <c r="I25" s="121"/>
      <c r="J25" s="121"/>
      <c r="K25" s="121"/>
      <c r="L25" s="121"/>
      <c r="M25" s="121"/>
      <c r="N25" s="121"/>
      <c r="O25" s="121"/>
      <c r="P25" s="121"/>
      <c r="Q25" s="121"/>
      <c r="R25" s="121"/>
      <c r="S25" s="121"/>
      <c r="T25" s="121"/>
      <c r="U25" s="121"/>
      <c r="V25" s="121"/>
      <c r="W25" s="121"/>
      <c r="X25" s="149"/>
      <c r="Y25" s="121"/>
      <c r="Z25" s="121"/>
      <c r="AA25" s="121"/>
      <c r="AB25" s="15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EA25" s="113"/>
      <c r="ED25" s="99" t="s">
        <v>201</v>
      </c>
    </row>
    <row r="26" spans="1:134" ht="10.15" customHeight="1" x14ac:dyDescent="0.2">
      <c r="A26" s="127"/>
      <c r="C26" s="121"/>
      <c r="D26" s="121"/>
      <c r="E26" s="121"/>
      <c r="F26" s="121"/>
      <c r="G26" s="121"/>
      <c r="H26" s="121"/>
      <c r="I26" s="121"/>
      <c r="J26" s="121"/>
      <c r="K26" s="121"/>
      <c r="L26" s="121"/>
      <c r="M26" s="121"/>
      <c r="N26" s="121"/>
      <c r="O26" s="121"/>
      <c r="P26" s="121"/>
      <c r="Q26" s="121"/>
      <c r="R26" s="121"/>
      <c r="S26" s="121"/>
      <c r="T26" s="121"/>
      <c r="U26" s="121"/>
      <c r="V26" s="121"/>
      <c r="W26" s="121"/>
      <c r="X26" s="137"/>
      <c r="Y26" s="121"/>
      <c r="Z26" s="121"/>
      <c r="AA26" s="121"/>
      <c r="AB26" s="15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EA26" s="113"/>
      <c r="ED26" s="99" t="s">
        <v>40</v>
      </c>
    </row>
    <row r="27" spans="1:134" ht="10.15" customHeight="1" x14ac:dyDescent="0.2">
      <c r="A27" s="127"/>
      <c r="C27" s="121"/>
      <c r="D27" s="121"/>
      <c r="E27" s="121"/>
      <c r="F27" s="121"/>
      <c r="G27" s="121"/>
      <c r="H27" s="121"/>
      <c r="I27" s="121"/>
      <c r="J27" s="121"/>
      <c r="K27" s="121"/>
      <c r="L27" s="121"/>
      <c r="M27" s="121"/>
      <c r="N27" s="121"/>
      <c r="O27" s="121"/>
      <c r="P27" s="121"/>
      <c r="Q27" s="121"/>
      <c r="R27" s="121"/>
      <c r="S27" s="121"/>
      <c r="T27" s="121"/>
      <c r="U27" s="121"/>
      <c r="V27" s="121"/>
      <c r="W27" s="121"/>
      <c r="X27" s="137"/>
      <c r="Y27" s="121"/>
      <c r="Z27" s="121"/>
      <c r="AA27" s="121"/>
      <c r="AB27" s="15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EA27" s="113"/>
      <c r="ED27" s="99" t="s">
        <v>32</v>
      </c>
    </row>
    <row r="28" spans="1:134" ht="10.15" customHeight="1" x14ac:dyDescent="0.2">
      <c r="A28" s="127"/>
      <c r="C28" s="121"/>
      <c r="D28" s="121"/>
      <c r="E28" s="121"/>
      <c r="F28" s="121"/>
      <c r="G28" s="121"/>
      <c r="H28" s="121"/>
      <c r="I28" s="121"/>
      <c r="J28" s="121"/>
      <c r="K28" s="121"/>
      <c r="L28" s="121"/>
      <c r="M28" s="121"/>
      <c r="N28" s="121"/>
      <c r="O28" s="121"/>
      <c r="P28" s="121"/>
      <c r="Q28" s="121"/>
      <c r="R28" s="121"/>
      <c r="S28" s="121"/>
      <c r="T28" s="121"/>
      <c r="U28" s="121"/>
      <c r="V28" s="121"/>
      <c r="W28" s="121"/>
      <c r="X28" s="137"/>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EA28" s="113"/>
      <c r="ED28" s="99" t="s">
        <v>252</v>
      </c>
    </row>
    <row r="29" spans="1:134" ht="10.15" customHeight="1" x14ac:dyDescent="0.2">
      <c r="A29" s="127"/>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Z29" s="109"/>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52"/>
      <c r="ED29" s="99" t="s">
        <v>29</v>
      </c>
    </row>
    <row r="30" spans="1:134" ht="10.15" customHeight="1" x14ac:dyDescent="0.2">
      <c r="A30" s="127"/>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Z30" s="115"/>
      <c r="DA30" s="153" t="s">
        <v>130</v>
      </c>
      <c r="EA30" s="113"/>
      <c r="ED30" s="99" t="s">
        <v>30</v>
      </c>
    </row>
    <row r="31" spans="1:134" ht="10.15" customHeight="1" x14ac:dyDescent="0.2">
      <c r="A31" s="127"/>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Z31" s="115"/>
      <c r="EA31" s="113"/>
      <c r="ED31" s="99" t="s">
        <v>31</v>
      </c>
    </row>
    <row r="32" spans="1:134" ht="10.15" customHeight="1" x14ac:dyDescent="0.2">
      <c r="A32" s="127"/>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Z32" s="115"/>
      <c r="DA32" s="154" t="s">
        <v>7</v>
      </c>
      <c r="DB32" s="154"/>
      <c r="DC32" s="154" t="s">
        <v>332</v>
      </c>
      <c r="DD32" s="154"/>
      <c r="DE32" s="154"/>
      <c r="DF32" s="154"/>
      <c r="DG32" s="154"/>
      <c r="DH32" s="154"/>
      <c r="DM32" s="253"/>
      <c r="DN32" s="253"/>
      <c r="DO32" s="253"/>
      <c r="DP32" s="282"/>
      <c r="EA32" s="113"/>
      <c r="ED32" s="99" t="s">
        <v>201</v>
      </c>
    </row>
    <row r="33" spans="1:134" ht="10.15" customHeight="1" x14ac:dyDescent="0.2">
      <c r="A33" s="127"/>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Z33" s="115"/>
      <c r="DC33" s="99" t="s">
        <v>334</v>
      </c>
      <c r="DM33" s="283"/>
      <c r="DN33" s="283"/>
      <c r="DO33" s="283"/>
      <c r="DP33" s="283"/>
      <c r="EA33" s="113"/>
      <c r="ED33" s="99" t="s">
        <v>40</v>
      </c>
    </row>
    <row r="34" spans="1:134" ht="10.15" customHeight="1" x14ac:dyDescent="0.2">
      <c r="A34" s="127"/>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Z34" s="115"/>
      <c r="EA34" s="113"/>
      <c r="ED34" s="99" t="s">
        <v>32</v>
      </c>
    </row>
    <row r="35" spans="1:134" ht="10.15" customHeight="1" x14ac:dyDescent="0.2">
      <c r="A35" s="127"/>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Z35" s="115"/>
      <c r="DA35" s="154" t="s">
        <v>13</v>
      </c>
      <c r="DB35" s="154"/>
      <c r="DC35" s="158" t="str">
        <f>IF(DM32=ED4,"Vanne à bille   "&amp;ED22,IF(DM32=ED5,"Vanne à bille   "&amp;ED23,IF(DM32=ED6,"Vanne à bille   "&amp;ED24,IF(DM32=ED7,"Vanne à bille   "&amp;ED25,IF(DM32=ED8,"Vanne à bille   "&amp;ED26,IF(DM32=ED9,"Vanne à bille   "&amp;ED27,IF(DM32=ED11,"Vanne à guillotine "&amp;ED35,IF(DM32=ED12,"Vanne à guillotine"&amp;ED36,"Vanne à bille si diam &lt;= 63mm / Vanne à guillotine si diam &gt; 63mm"))))))))</f>
        <v>Vanne à bille si diam &lt;= 63mm / Vanne à guillotine si diam &gt; 63mm</v>
      </c>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45"/>
      <c r="DZ35" s="145"/>
      <c r="EA35" s="159"/>
      <c r="ED35" s="99" t="s">
        <v>34</v>
      </c>
    </row>
    <row r="36" spans="1:134" ht="10.15" customHeight="1" x14ac:dyDescent="0.2">
      <c r="A36" s="127"/>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Z36" s="115"/>
      <c r="DA36" s="154" t="s">
        <v>14</v>
      </c>
      <c r="DB36" s="154"/>
      <c r="DC36" s="154" t="s">
        <v>333</v>
      </c>
      <c r="DD36" s="154"/>
      <c r="DE36" s="154"/>
      <c r="DF36" s="154"/>
      <c r="DG36" s="154"/>
      <c r="DH36" s="154"/>
      <c r="DI36" s="154"/>
      <c r="DJ36" s="154"/>
      <c r="DK36" s="154"/>
      <c r="DL36" s="154"/>
      <c r="DM36" s="154"/>
      <c r="DN36" s="154"/>
      <c r="DW36" s="253"/>
      <c r="DX36" s="282"/>
      <c r="DY36" s="282"/>
      <c r="DZ36" s="282"/>
      <c r="EA36" s="113"/>
      <c r="ED36" s="99" t="s">
        <v>35</v>
      </c>
    </row>
    <row r="37" spans="1:134" ht="10.15" customHeight="1" x14ac:dyDescent="0.2">
      <c r="A37" s="127"/>
      <c r="C37" s="121"/>
      <c r="D37" s="121"/>
      <c r="E37" s="121"/>
      <c r="F37" s="121"/>
      <c r="G37" s="121"/>
      <c r="H37" s="137"/>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Z37" s="115"/>
      <c r="DA37" s="99" t="s">
        <v>15</v>
      </c>
      <c r="DC37" s="99" t="s">
        <v>174</v>
      </c>
      <c r="EA37" s="113"/>
      <c r="ED37" s="99" t="s">
        <v>36</v>
      </c>
    </row>
    <row r="38" spans="1:134" ht="10.15" customHeight="1" x14ac:dyDescent="0.2">
      <c r="A38" s="127"/>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37"/>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Z38" s="115"/>
      <c r="DA38" s="154" t="s">
        <v>16</v>
      </c>
      <c r="DB38" s="154"/>
      <c r="DC38" s="154" t="s">
        <v>332</v>
      </c>
      <c r="DD38" s="154"/>
      <c r="DE38" s="154"/>
      <c r="DF38" s="154"/>
      <c r="DG38" s="154"/>
      <c r="DH38" s="154"/>
      <c r="DI38" s="154"/>
      <c r="DL38" s="253"/>
      <c r="DM38" s="253"/>
      <c r="DN38" s="253"/>
      <c r="DO38" s="282"/>
      <c r="EA38" s="113"/>
      <c r="ED38" s="99" t="s">
        <v>37</v>
      </c>
    </row>
    <row r="39" spans="1:134" ht="10.15" customHeight="1" x14ac:dyDescent="0.2">
      <c r="A39" s="127"/>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Z39" s="115"/>
      <c r="DC39" s="99" t="s">
        <v>331</v>
      </c>
      <c r="DQ39" s="283"/>
      <c r="DR39" s="283"/>
      <c r="DS39" s="283"/>
      <c r="DT39" s="283"/>
      <c r="EA39" s="113"/>
      <c r="ED39" s="99" t="s">
        <v>38</v>
      </c>
    </row>
    <row r="40" spans="1:134" ht="10.15" customHeight="1" x14ac:dyDescent="0.2">
      <c r="A40" s="127"/>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Z40" s="115"/>
      <c r="DA40" s="154" t="s">
        <v>53</v>
      </c>
      <c r="DB40" s="154"/>
      <c r="DC40" s="154" t="s">
        <v>195</v>
      </c>
      <c r="DD40" s="154"/>
      <c r="DE40" s="154"/>
      <c r="DF40" s="154"/>
      <c r="DH40" s="253"/>
      <c r="DI40" s="282"/>
      <c r="DJ40" s="282"/>
      <c r="DK40" s="282"/>
      <c r="EA40" s="113"/>
      <c r="ED40" s="99" t="s">
        <v>39</v>
      </c>
    </row>
    <row r="41" spans="1:134" ht="10.15" customHeight="1" x14ac:dyDescent="0.2">
      <c r="A41" s="127"/>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48"/>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Z41" s="115"/>
      <c r="DA41" s="99" t="s">
        <v>59</v>
      </c>
      <c r="DC41" s="99" t="s">
        <v>174</v>
      </c>
      <c r="EA41" s="113"/>
      <c r="ED41" s="99" t="s">
        <v>250</v>
      </c>
    </row>
    <row r="42" spans="1:134" ht="10.15" customHeight="1" x14ac:dyDescent="0.2">
      <c r="A42" s="127"/>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5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Z42" s="115"/>
      <c r="DA42" s="154" t="s">
        <v>66</v>
      </c>
      <c r="DB42" s="154"/>
      <c r="DC42" s="154" t="s">
        <v>358</v>
      </c>
      <c r="DD42" s="154"/>
      <c r="DE42" s="154"/>
      <c r="DF42" s="154"/>
      <c r="DG42" s="154"/>
      <c r="DH42" s="154"/>
      <c r="DI42" s="154"/>
      <c r="DJ42" s="154"/>
      <c r="DK42" s="154"/>
      <c r="DL42" s="154"/>
      <c r="DM42" s="154"/>
      <c r="DN42" s="154"/>
      <c r="DO42" s="154"/>
      <c r="DP42" s="154"/>
      <c r="DQ42" s="154"/>
      <c r="DR42" s="154"/>
      <c r="EA42" s="113"/>
      <c r="ED42" s="99" t="s">
        <v>249</v>
      </c>
    </row>
    <row r="43" spans="1:134" ht="10.15" customHeight="1" x14ac:dyDescent="0.2">
      <c r="A43" s="127"/>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5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Z43" s="115"/>
      <c r="DA43" s="99" t="s">
        <v>77</v>
      </c>
      <c r="DC43" s="99" t="s">
        <v>159</v>
      </c>
      <c r="EA43" s="113"/>
      <c r="ED43" s="99" t="s">
        <v>248</v>
      </c>
    </row>
    <row r="44" spans="1:134" ht="10.15" customHeight="1" x14ac:dyDescent="0.2">
      <c r="A44" s="127"/>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5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30"/>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Z44" s="115"/>
      <c r="EA44" s="113"/>
      <c r="ED44" s="99" t="s">
        <v>247</v>
      </c>
    </row>
    <row r="45" spans="1:134" ht="10.15" customHeight="1" x14ac:dyDescent="0.2">
      <c r="A45" s="127"/>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30"/>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Z45" s="115"/>
      <c r="DA45" s="99" t="s">
        <v>330</v>
      </c>
      <c r="EA45" s="113"/>
      <c r="ED45" s="99" t="s">
        <v>246</v>
      </c>
    </row>
    <row r="46" spans="1:134" ht="10.15" customHeight="1" x14ac:dyDescent="0.2">
      <c r="A46" s="127"/>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Z46" s="115"/>
      <c r="DC46" s="99" t="s">
        <v>329</v>
      </c>
      <c r="EA46" s="113"/>
      <c r="ED46" s="99" t="s">
        <v>245</v>
      </c>
    </row>
    <row r="47" spans="1:134" ht="10.15" customHeight="1" x14ac:dyDescent="0.2">
      <c r="A47" s="127"/>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30"/>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Z47" s="115"/>
      <c r="DC47" s="99" t="s">
        <v>365</v>
      </c>
      <c r="EA47" s="113"/>
      <c r="ED47" s="99" t="s">
        <v>244</v>
      </c>
    </row>
    <row r="48" spans="1:134" ht="10.15" customHeight="1" x14ac:dyDescent="0.2">
      <c r="A48" s="127"/>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30"/>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Z48" s="115"/>
      <c r="DC48" s="99" t="s">
        <v>366</v>
      </c>
      <c r="EA48" s="113"/>
      <c r="ED48" s="99" t="s">
        <v>243</v>
      </c>
    </row>
    <row r="49" spans="1:134" ht="10.15" customHeight="1" x14ac:dyDescent="0.2">
      <c r="A49" s="127"/>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Z49" s="115"/>
      <c r="EA49" s="113"/>
    </row>
    <row r="50" spans="1:134" ht="10.15" customHeight="1" x14ac:dyDescent="0.2">
      <c r="A50" s="127"/>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Z50" s="115"/>
      <c r="EA50" s="113"/>
    </row>
    <row r="51" spans="1:134" ht="10.15" customHeight="1" x14ac:dyDescent="0.2">
      <c r="A51" s="127"/>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Z51" s="115"/>
      <c r="EA51" s="113"/>
      <c r="ED51" s="99">
        <v>1</v>
      </c>
    </row>
    <row r="52" spans="1:134" ht="10.15" customHeight="1" x14ac:dyDescent="0.2">
      <c r="A52" s="127"/>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55"/>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Z52" s="115"/>
      <c r="EA52" s="113"/>
      <c r="ED52" s="99">
        <v>2</v>
      </c>
    </row>
    <row r="53" spans="1:134" ht="10.15" customHeight="1" x14ac:dyDescent="0.2">
      <c r="A53" s="127"/>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55"/>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Z53" s="117"/>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20"/>
      <c r="ED53" s="99">
        <v>3</v>
      </c>
    </row>
    <row r="54" spans="1:134" ht="10.15" customHeight="1" x14ac:dyDescent="0.2">
      <c r="A54" s="127"/>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Z54" s="104" t="s">
        <v>285</v>
      </c>
      <c r="DA54" s="105"/>
      <c r="DB54" s="105"/>
      <c r="DC54" s="105"/>
      <c r="DD54" s="105"/>
      <c r="DE54" s="105"/>
      <c r="DF54" s="105"/>
      <c r="DG54" s="105"/>
      <c r="DH54" s="105"/>
      <c r="DI54" s="105"/>
      <c r="DJ54" s="105"/>
      <c r="DK54" s="105"/>
      <c r="DL54" s="105"/>
      <c r="DM54" s="105"/>
      <c r="DN54" s="105"/>
      <c r="DO54" s="105"/>
      <c r="DP54" s="105"/>
      <c r="DQ54" s="104"/>
      <c r="DR54" s="105"/>
      <c r="DS54" s="106"/>
      <c r="DT54" s="104"/>
      <c r="DU54" s="105"/>
      <c r="DV54" s="106"/>
      <c r="DW54" s="246"/>
      <c r="DX54" s="247"/>
      <c r="DY54" s="247"/>
      <c r="DZ54" s="247"/>
      <c r="EA54" s="248"/>
      <c r="ED54" s="99">
        <v>4</v>
      </c>
    </row>
    <row r="55" spans="1:134" ht="10.15" customHeight="1" x14ac:dyDescent="0.2">
      <c r="A55" s="127"/>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Z55" s="104"/>
      <c r="DA55" s="105"/>
      <c r="DB55" s="105"/>
      <c r="DC55" s="105"/>
      <c r="DD55" s="105"/>
      <c r="DE55" s="105"/>
      <c r="DF55" s="105"/>
      <c r="DG55" s="105"/>
      <c r="DH55" s="105"/>
      <c r="DI55" s="105"/>
      <c r="DJ55" s="105"/>
      <c r="DK55" s="105"/>
      <c r="DL55" s="105"/>
      <c r="DM55" s="105"/>
      <c r="DN55" s="105"/>
      <c r="DO55" s="105"/>
      <c r="DP55" s="105"/>
      <c r="DQ55" s="104" t="s">
        <v>106</v>
      </c>
      <c r="DR55" s="105"/>
      <c r="DS55" s="106"/>
      <c r="DT55" s="107" t="s">
        <v>107</v>
      </c>
      <c r="DU55" s="105"/>
      <c r="DV55" s="106"/>
      <c r="DW55" s="105" t="s">
        <v>108</v>
      </c>
      <c r="DX55" s="105"/>
      <c r="DY55" s="105"/>
      <c r="DZ55" s="105"/>
      <c r="EA55" s="108"/>
      <c r="ED55" s="99">
        <v>5</v>
      </c>
    </row>
    <row r="56" spans="1:134" ht="10.15" customHeight="1" x14ac:dyDescent="0.2">
      <c r="A56" s="127"/>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Z56" s="109" t="s">
        <v>258</v>
      </c>
      <c r="DA56" s="110"/>
      <c r="DB56" s="110"/>
      <c r="DC56" s="110"/>
      <c r="DD56" s="110"/>
      <c r="DE56" s="110"/>
      <c r="DF56" s="110"/>
      <c r="DG56" s="110"/>
      <c r="DH56" s="110"/>
      <c r="DI56" s="110"/>
      <c r="DJ56" s="110"/>
      <c r="DK56" s="110"/>
      <c r="DL56" s="110"/>
      <c r="DM56" s="110"/>
      <c r="DN56" s="110"/>
      <c r="DO56" s="110"/>
      <c r="DP56" s="111"/>
      <c r="DQ56" s="99" t="s">
        <v>273</v>
      </c>
      <c r="EA56" s="113"/>
      <c r="ED56" s="99">
        <v>6</v>
      </c>
    </row>
    <row r="57" spans="1:134" ht="10.15" customHeight="1" x14ac:dyDescent="0.2">
      <c r="A57" s="127"/>
      <c r="C57" s="121"/>
      <c r="D57" s="121"/>
      <c r="E57" s="121"/>
      <c r="F57" s="121"/>
      <c r="G57" s="121"/>
      <c r="H57" s="121">
        <v>1</v>
      </c>
      <c r="I57" s="121"/>
      <c r="J57" s="121"/>
      <c r="K57" s="156"/>
      <c r="L57" s="121"/>
      <c r="M57" s="121"/>
      <c r="N57" s="121"/>
      <c r="O57" s="121">
        <v>2</v>
      </c>
      <c r="P57" s="121"/>
      <c r="Q57" s="121"/>
      <c r="R57" s="156"/>
      <c r="S57" s="121"/>
      <c r="T57" s="121"/>
      <c r="U57" s="121"/>
      <c r="V57" s="121">
        <v>3</v>
      </c>
      <c r="W57" s="121"/>
      <c r="X57" s="121"/>
      <c r="Y57" s="156"/>
      <c r="Z57" s="121"/>
      <c r="AA57" s="121"/>
      <c r="AB57" s="281" t="str">
        <f>IF(DM33=0,"nbre conduites",DM33)</f>
        <v>nbre conduites</v>
      </c>
      <c r="AC57" s="281"/>
      <c r="AD57" s="281"/>
      <c r="AE57" s="281"/>
      <c r="AF57" s="281"/>
      <c r="AG57" s="281"/>
      <c r="AH57" s="281"/>
      <c r="AI57" s="28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v>2</v>
      </c>
      <c r="CC57" s="121"/>
      <c r="CD57" s="121"/>
      <c r="CE57" s="281" t="str">
        <f>IF(DQ39=0,"nbre pompes immergées",DQ39)</f>
        <v>nbre pompes immergées</v>
      </c>
      <c r="CF57" s="281"/>
      <c r="CG57" s="281"/>
      <c r="CH57" s="281"/>
      <c r="CI57" s="281"/>
      <c r="CJ57" s="281"/>
      <c r="CK57" s="281"/>
      <c r="CL57" s="281"/>
      <c r="CM57" s="281"/>
      <c r="CN57" s="281"/>
      <c r="CO57" s="281"/>
      <c r="CP57" s="281"/>
      <c r="CQ57" s="121"/>
      <c r="CR57" s="121"/>
      <c r="CS57" s="121"/>
      <c r="CT57" s="121"/>
      <c r="CU57" s="121"/>
      <c r="CV57" s="121"/>
      <c r="CW57" s="121"/>
      <c r="CZ57" s="115"/>
      <c r="DP57" s="116"/>
      <c r="EA57" s="113"/>
      <c r="ED57" s="99">
        <v>7</v>
      </c>
    </row>
    <row r="58" spans="1:134" ht="10.15" customHeight="1" x14ac:dyDescent="0.2">
      <c r="A58" s="127"/>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Z58" s="240" t="str">
        <f>'Données du projet'!N45</f>
        <v>BOFAS</v>
      </c>
      <c r="DA58" s="241"/>
      <c r="DB58" s="241"/>
      <c r="DC58" s="241"/>
      <c r="DD58" s="241"/>
      <c r="DE58" s="241"/>
      <c r="DF58" s="241"/>
      <c r="DG58" s="241"/>
      <c r="DH58" s="241"/>
      <c r="DI58" s="241"/>
      <c r="DJ58" s="241"/>
      <c r="DK58" s="241"/>
      <c r="DL58" s="241"/>
      <c r="DM58" s="241"/>
      <c r="DN58" s="241"/>
      <c r="DO58" s="241"/>
      <c r="DP58" s="242"/>
      <c r="DQ58" s="243">
        <f>'Données du projet'!AE45</f>
        <v>0</v>
      </c>
      <c r="DR58" s="244"/>
      <c r="DS58" s="244"/>
      <c r="DT58" s="244"/>
      <c r="DU58" s="244"/>
      <c r="DV58" s="244"/>
      <c r="DW58" s="244"/>
      <c r="DX58" s="244"/>
      <c r="DY58" s="244"/>
      <c r="DZ58" s="244"/>
      <c r="EA58" s="245"/>
      <c r="ED58" s="99">
        <v>8</v>
      </c>
    </row>
    <row r="59" spans="1:134" ht="10.15" customHeight="1" x14ac:dyDescent="0.2">
      <c r="A59" s="127"/>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Z59" s="117"/>
      <c r="DA59" s="118"/>
      <c r="DB59" s="118"/>
      <c r="DC59" s="118"/>
      <c r="DD59" s="118"/>
      <c r="DE59" s="118"/>
      <c r="DF59" s="118"/>
      <c r="DG59" s="118"/>
      <c r="DH59" s="118"/>
      <c r="DI59" s="118"/>
      <c r="DJ59" s="118"/>
      <c r="DK59" s="118"/>
      <c r="DL59" s="118"/>
      <c r="DM59" s="118"/>
      <c r="DN59" s="118"/>
      <c r="DO59" s="118"/>
      <c r="DP59" s="119"/>
      <c r="DQ59" s="117"/>
      <c r="DR59" s="118"/>
      <c r="DS59" s="118"/>
      <c r="DT59" s="118"/>
      <c r="DU59" s="118"/>
      <c r="DV59" s="118"/>
      <c r="DW59" s="118"/>
      <c r="DX59" s="118"/>
      <c r="DY59" s="118"/>
      <c r="DZ59" s="118"/>
      <c r="EA59" s="120"/>
      <c r="ED59" s="99">
        <v>9</v>
      </c>
    </row>
    <row r="60" spans="1:134" ht="10.15" customHeight="1" x14ac:dyDescent="0.2">
      <c r="A60" s="127"/>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Z60" s="109" t="s">
        <v>111</v>
      </c>
      <c r="DA60" s="110"/>
      <c r="DB60" s="110"/>
      <c r="DC60" s="110"/>
      <c r="DD60" s="110"/>
      <c r="DE60" s="110"/>
      <c r="DF60" s="110"/>
      <c r="DG60" s="110"/>
      <c r="DH60" s="110"/>
      <c r="DI60" s="110"/>
      <c r="DJ60" s="110"/>
      <c r="DK60" s="110"/>
      <c r="DL60" s="110"/>
      <c r="DM60" s="110"/>
      <c r="DN60" s="110"/>
      <c r="DO60" s="110"/>
      <c r="DP60" s="111"/>
      <c r="EA60" s="113"/>
      <c r="ED60" s="99">
        <v>10</v>
      </c>
    </row>
    <row r="61" spans="1:134" ht="10.15" customHeight="1" x14ac:dyDescent="0.2">
      <c r="A61" s="127"/>
      <c r="CZ61" s="115"/>
      <c r="DP61" s="116"/>
      <c r="EA61" s="113"/>
      <c r="ED61" s="99">
        <v>11</v>
      </c>
    </row>
    <row r="62" spans="1:134" ht="10.15" customHeight="1" x14ac:dyDescent="0.2">
      <c r="A62" s="127"/>
      <c r="CZ62" s="240">
        <f>'Données du projet'!N49</f>
        <v>0</v>
      </c>
      <c r="DA62" s="241"/>
      <c r="DB62" s="241"/>
      <c r="DC62" s="241"/>
      <c r="DD62" s="241"/>
      <c r="DE62" s="241"/>
      <c r="DF62" s="241"/>
      <c r="DG62" s="241"/>
      <c r="DH62" s="241"/>
      <c r="DI62" s="241"/>
      <c r="DJ62" s="241"/>
      <c r="DK62" s="241"/>
      <c r="DL62" s="241"/>
      <c r="DM62" s="241"/>
      <c r="DN62" s="241"/>
      <c r="DO62" s="241"/>
      <c r="DP62" s="242"/>
      <c r="EA62" s="113"/>
    </row>
    <row r="63" spans="1:134" ht="10.15" customHeight="1" x14ac:dyDescent="0.2">
      <c r="A63" s="127"/>
      <c r="C63" s="157"/>
      <c r="CZ63" s="117"/>
      <c r="DA63" s="118"/>
      <c r="DB63" s="118"/>
      <c r="DC63" s="118"/>
      <c r="DD63" s="118"/>
      <c r="DE63" s="118"/>
      <c r="DF63" s="118"/>
      <c r="DG63" s="118"/>
      <c r="DH63" s="118"/>
      <c r="DI63" s="118"/>
      <c r="DJ63" s="118"/>
      <c r="DK63" s="118"/>
      <c r="DL63" s="118"/>
      <c r="DM63" s="118"/>
      <c r="DN63" s="118"/>
      <c r="DO63" s="118"/>
      <c r="DP63" s="119"/>
      <c r="EA63" s="113"/>
      <c r="ED63" s="99" t="s">
        <v>25</v>
      </c>
    </row>
    <row r="64" spans="1:134" ht="10.15" customHeight="1" x14ac:dyDescent="0.2">
      <c r="A64" s="127"/>
      <c r="CZ64" s="109" t="s">
        <v>112</v>
      </c>
      <c r="DA64" s="110"/>
      <c r="DB64" s="110"/>
      <c r="DC64" s="110"/>
      <c r="DD64" s="110"/>
      <c r="DE64" s="110"/>
      <c r="DF64" s="110"/>
      <c r="DG64" s="110"/>
      <c r="DH64" s="110"/>
      <c r="DI64" s="110"/>
      <c r="DJ64" s="110"/>
      <c r="DK64" s="110"/>
      <c r="DL64" s="110"/>
      <c r="DM64" s="110"/>
      <c r="DN64" s="110"/>
      <c r="DO64" s="110"/>
      <c r="DP64" s="111"/>
      <c r="EA64" s="113"/>
      <c r="ED64" s="99" t="s">
        <v>26</v>
      </c>
    </row>
    <row r="65" spans="1:134" ht="9.75" customHeight="1" x14ac:dyDescent="0.2">
      <c r="A65" s="127"/>
      <c r="CZ65" s="233" t="s">
        <v>404</v>
      </c>
      <c r="DA65" s="256"/>
      <c r="DB65" s="256"/>
      <c r="DC65" s="256"/>
      <c r="DD65" s="256"/>
      <c r="DE65" s="256"/>
      <c r="DF65" s="256"/>
      <c r="DG65" s="256"/>
      <c r="DH65" s="256"/>
      <c r="DI65" s="256"/>
      <c r="DJ65" s="256"/>
      <c r="DK65" s="256"/>
      <c r="DL65" s="256"/>
      <c r="DM65" s="256"/>
      <c r="DN65" s="256"/>
      <c r="DO65" s="256"/>
      <c r="DP65" s="257"/>
      <c r="EA65" s="113"/>
      <c r="ED65" s="99" t="s">
        <v>267</v>
      </c>
    </row>
    <row r="66" spans="1:134" ht="10.15" customHeight="1" x14ac:dyDescent="0.2">
      <c r="A66" s="127"/>
      <c r="CZ66" s="233"/>
      <c r="DA66" s="256"/>
      <c r="DB66" s="256"/>
      <c r="DC66" s="256"/>
      <c r="DD66" s="256"/>
      <c r="DE66" s="256"/>
      <c r="DF66" s="256"/>
      <c r="DG66" s="256"/>
      <c r="DH66" s="256"/>
      <c r="DI66" s="256"/>
      <c r="DJ66" s="256"/>
      <c r="DK66" s="256"/>
      <c r="DL66" s="256"/>
      <c r="DM66" s="256"/>
      <c r="DN66" s="256"/>
      <c r="DO66" s="256"/>
      <c r="DP66" s="257"/>
      <c r="EA66" s="113"/>
      <c r="ED66" s="99" t="s">
        <v>27</v>
      </c>
    </row>
    <row r="67" spans="1:134" ht="9.75" customHeight="1" x14ac:dyDescent="0.2">
      <c r="A67" s="127"/>
      <c r="CZ67" s="258"/>
      <c r="DA67" s="259"/>
      <c r="DB67" s="259"/>
      <c r="DC67" s="259"/>
      <c r="DD67" s="259"/>
      <c r="DE67" s="259"/>
      <c r="DF67" s="259"/>
      <c r="DG67" s="259"/>
      <c r="DH67" s="259"/>
      <c r="DI67" s="259"/>
      <c r="DJ67" s="259"/>
      <c r="DK67" s="259"/>
      <c r="DL67" s="259"/>
      <c r="DM67" s="259"/>
      <c r="DN67" s="259"/>
      <c r="DO67" s="259"/>
      <c r="DP67" s="260"/>
      <c r="EA67" s="113"/>
      <c r="ED67" s="99" t="s">
        <v>28</v>
      </c>
    </row>
    <row r="68" spans="1:134" ht="10.15" customHeight="1" x14ac:dyDescent="0.2">
      <c r="A68" s="127"/>
      <c r="CZ68" s="223" t="s">
        <v>114</v>
      </c>
      <c r="DA68" s="224"/>
      <c r="DB68" s="224"/>
      <c r="DC68" s="230"/>
      <c r="DD68" s="223" t="s">
        <v>115</v>
      </c>
      <c r="DE68" s="224"/>
      <c r="DF68" s="224"/>
      <c r="DG68" s="230"/>
      <c r="DH68" s="223" t="s">
        <v>116</v>
      </c>
      <c r="DI68" s="224"/>
      <c r="DJ68" s="224"/>
      <c r="DK68" s="224"/>
      <c r="DL68" s="230"/>
      <c r="DM68" s="223" t="s">
        <v>117</v>
      </c>
      <c r="DN68" s="224"/>
      <c r="DO68" s="224"/>
      <c r="DP68" s="230"/>
      <c r="DQ68" s="223" t="s">
        <v>328</v>
      </c>
      <c r="DR68" s="224"/>
      <c r="DS68" s="224"/>
      <c r="DT68" s="224"/>
      <c r="DU68" s="230"/>
      <c r="DV68" s="223" t="s">
        <v>327</v>
      </c>
      <c r="DW68" s="224"/>
      <c r="DX68" s="224"/>
      <c r="DY68" s="224"/>
      <c r="DZ68" s="224"/>
      <c r="EA68" s="225"/>
      <c r="ED68" s="99" t="s">
        <v>32</v>
      </c>
    </row>
    <row r="69" spans="1:134" ht="10.15" customHeight="1" thickBot="1" x14ac:dyDescent="0.25">
      <c r="A69" s="135"/>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22"/>
      <c r="CO69" s="122"/>
      <c r="CP69" s="122"/>
      <c r="CQ69" s="122"/>
      <c r="CR69" s="122"/>
      <c r="CS69" s="122"/>
      <c r="CT69" s="122"/>
      <c r="CU69" s="122"/>
      <c r="CV69" s="122"/>
      <c r="CW69" s="122"/>
      <c r="CX69" s="122"/>
      <c r="CY69" s="141"/>
      <c r="CZ69" s="226"/>
      <c r="DA69" s="227"/>
      <c r="DB69" s="227"/>
      <c r="DC69" s="228"/>
      <c r="DD69" s="226" t="s">
        <v>279</v>
      </c>
      <c r="DE69" s="227"/>
      <c r="DF69" s="227"/>
      <c r="DG69" s="227"/>
      <c r="DH69" s="226"/>
      <c r="DI69" s="227"/>
      <c r="DJ69" s="227"/>
      <c r="DK69" s="227"/>
      <c r="DL69" s="228"/>
      <c r="DM69" s="226"/>
      <c r="DN69" s="227"/>
      <c r="DO69" s="227"/>
      <c r="DP69" s="228"/>
      <c r="DQ69" s="226">
        <f>'Données du projet'!AE56</f>
        <v>0</v>
      </c>
      <c r="DR69" s="227"/>
      <c r="DS69" s="227"/>
      <c r="DT69" s="227"/>
      <c r="DU69" s="228"/>
      <c r="DV69" s="226" t="s">
        <v>185</v>
      </c>
      <c r="DW69" s="227"/>
      <c r="DX69" s="227"/>
      <c r="DY69" s="227"/>
      <c r="DZ69" s="227"/>
      <c r="EA69" s="229"/>
      <c r="ED69" s="99" t="s">
        <v>34</v>
      </c>
    </row>
    <row r="70" spans="1:134" ht="10.15" customHeight="1" x14ac:dyDescent="0.2">
      <c r="ED70" s="99" t="s">
        <v>35</v>
      </c>
    </row>
    <row r="71" spans="1:134" ht="10.15" customHeight="1" x14ac:dyDescent="0.2"/>
  </sheetData>
  <sheetProtection selectLockedCells="1"/>
  <mergeCells count="25">
    <mergeCell ref="DV69:EA69"/>
    <mergeCell ref="DH68:DL68"/>
    <mergeCell ref="DM68:DP68"/>
    <mergeCell ref="DH40:DK40"/>
    <mergeCell ref="CZ62:DP62"/>
    <mergeCell ref="DW54:EA54"/>
    <mergeCell ref="DQ68:DU68"/>
    <mergeCell ref="DV68:EA68"/>
    <mergeCell ref="CZ68:DC68"/>
    <mergeCell ref="DD68:DG68"/>
    <mergeCell ref="CZ65:DP67"/>
    <mergeCell ref="CZ69:DC69"/>
    <mergeCell ref="DD69:DG69"/>
    <mergeCell ref="DH69:DL69"/>
    <mergeCell ref="DM69:DP69"/>
    <mergeCell ref="DQ69:DU69"/>
    <mergeCell ref="AB57:AI57"/>
    <mergeCell ref="CZ58:DP58"/>
    <mergeCell ref="DQ58:EA58"/>
    <mergeCell ref="DM32:DP32"/>
    <mergeCell ref="DM33:DP33"/>
    <mergeCell ref="DL38:DO38"/>
    <mergeCell ref="DQ39:DT39"/>
    <mergeCell ref="DW36:DZ36"/>
    <mergeCell ref="CE57:CP57"/>
  </mergeCells>
  <dataValidations count="3">
    <dataValidation type="list" allowBlank="1" showInputMessage="1" showErrorMessage="1" sqref="DW36:DZ36" xr:uid="{00000000-0002-0000-0B00-000000000000}">
      <formula1>$ED$63:$ED$70</formula1>
    </dataValidation>
    <dataValidation type="list" allowBlank="1" showInputMessage="1" showErrorMessage="1" sqref="DM32:DO32 DL38:DN38" xr:uid="{00000000-0002-0000-0B00-000001000000}">
      <formula1>$ED$4:$ED$12</formula1>
    </dataValidation>
    <dataValidation type="list" allowBlank="1" showInputMessage="1" showErrorMessage="1" sqref="DH40" xr:uid="{00000000-0002-0000-0B00-000002000000}">
      <formula1>$ED$34:$ED$36</formula1>
    </dataValidation>
  </dataValidations>
  <pageMargins left="0.70866141732283472" right="0.70866141732283472" top="0.74803149606299213" bottom="0.74803149606299213" header="0.31496062992125984" footer="0.31496062992125984"/>
  <pageSetup paperSize="9" scale="58" orientation="landscape" r:id="rId1"/>
  <headerFooter>
    <oddHeader>&amp;C&amp;"Trebuchet MS,Standaard"&amp;F</oddHeader>
    <oddFooter>&amp;L&amp;"Trebuchet MS,Standaard"Date d'impression: &amp;D&amp;R&amp;"Trebuchet MS,Standaard"&amp;P/&amp;N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DF96"/>
  <sheetViews>
    <sheetView showRuler="0" zoomScaleNormal="100" workbookViewId="0">
      <selection activeCell="CF38" sqref="CF38"/>
    </sheetView>
  </sheetViews>
  <sheetFormatPr defaultColWidth="0" defaultRowHeight="11.25" zeroHeight="1" x14ac:dyDescent="0.2"/>
  <cols>
    <col min="1" max="105" width="1.7109375" style="6" customWidth="1"/>
    <col min="106" max="16384" width="11.28515625" style="6" hidden="1"/>
  </cols>
  <sheetData>
    <row r="1" spans="1:110" ht="10.15" customHeight="1" x14ac:dyDescent="0.2">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5"/>
    </row>
    <row r="2" spans="1:110" ht="10.15" customHeight="1" x14ac:dyDescent="0.2">
      <c r="A2" s="1"/>
      <c r="CZ2" s="2"/>
    </row>
    <row r="3" spans="1:110" ht="10.15" customHeight="1" x14ac:dyDescent="0.2">
      <c r="A3" s="1"/>
      <c r="U3" s="299" t="s">
        <v>160</v>
      </c>
      <c r="V3" s="299"/>
      <c r="W3" s="299"/>
      <c r="X3" s="299"/>
      <c r="Y3" s="299"/>
      <c r="Z3" s="299"/>
      <c r="AA3" s="299"/>
      <c r="AB3" s="299"/>
      <c r="AU3" s="28"/>
      <c r="AV3" s="24"/>
      <c r="AW3" s="24"/>
      <c r="AX3" s="24"/>
      <c r="AY3" s="24"/>
      <c r="CN3" s="24"/>
      <c r="CR3" s="24"/>
      <c r="CZ3" s="2"/>
      <c r="DC3" s="6" t="s">
        <v>202</v>
      </c>
      <c r="DE3" s="6" t="s">
        <v>41</v>
      </c>
      <c r="DF3" s="6" t="s">
        <v>42</v>
      </c>
    </row>
    <row r="4" spans="1:110" ht="10.15" customHeight="1" x14ac:dyDescent="0.2">
      <c r="A4" s="1"/>
      <c r="U4" s="299"/>
      <c r="V4" s="299"/>
      <c r="W4" s="299"/>
      <c r="X4" s="299"/>
      <c r="Y4" s="299"/>
      <c r="Z4" s="299"/>
      <c r="AA4" s="299"/>
      <c r="AB4" s="299"/>
      <c r="AU4" s="24"/>
      <c r="AV4" s="24"/>
      <c r="AW4" s="24"/>
      <c r="AX4" s="24"/>
      <c r="AY4" s="24"/>
      <c r="BB4" s="297" t="s">
        <v>162</v>
      </c>
      <c r="BC4" s="298"/>
      <c r="BD4" s="298"/>
      <c r="BE4" s="298"/>
      <c r="BF4" s="298"/>
      <c r="BG4" s="298"/>
      <c r="BH4" s="298"/>
      <c r="BI4" s="298"/>
      <c r="BJ4" s="298"/>
      <c r="BK4" s="298"/>
      <c r="BL4" s="298"/>
      <c r="BM4" s="298"/>
      <c r="BN4" s="298"/>
      <c r="BO4" s="29"/>
      <c r="CN4" s="24"/>
      <c r="CR4" s="24"/>
      <c r="CZ4" s="2"/>
      <c r="DC4" s="6" t="s">
        <v>22</v>
      </c>
      <c r="DD4" s="6">
        <v>20</v>
      </c>
      <c r="DE4" s="6">
        <f>DD4</f>
        <v>20</v>
      </c>
      <c r="DF4" s="6">
        <f>DD4*0.4</f>
        <v>8</v>
      </c>
    </row>
    <row r="5" spans="1:110" ht="10.15" customHeight="1" x14ac:dyDescent="0.2">
      <c r="A5" s="1"/>
      <c r="AU5" s="13"/>
      <c r="AV5" s="13"/>
      <c r="AW5" s="13"/>
      <c r="AX5" s="13"/>
      <c r="AY5" s="13"/>
      <c r="BB5" s="298"/>
      <c r="BC5" s="298"/>
      <c r="BD5" s="298"/>
      <c r="BE5" s="298"/>
      <c r="BF5" s="298"/>
      <c r="BG5" s="298"/>
      <c r="BH5" s="298"/>
      <c r="BI5" s="298"/>
      <c r="BJ5" s="298"/>
      <c r="BK5" s="298"/>
      <c r="BL5" s="298"/>
      <c r="BM5" s="298"/>
      <c r="BN5" s="298"/>
      <c r="BO5" s="29"/>
      <c r="CZ5" s="2"/>
      <c r="DC5" s="6" t="s">
        <v>23</v>
      </c>
      <c r="DD5" s="6">
        <v>25</v>
      </c>
      <c r="DE5" s="6">
        <f>DD5</f>
        <v>25</v>
      </c>
      <c r="DF5" s="6">
        <f>DD5*0.4</f>
        <v>10</v>
      </c>
    </row>
    <row r="6" spans="1:110" ht="10.15" customHeight="1" x14ac:dyDescent="0.2">
      <c r="A6" s="1"/>
      <c r="AU6" s="13"/>
      <c r="AV6" s="13"/>
      <c r="AW6" s="13"/>
      <c r="AX6" s="13"/>
      <c r="AY6" s="13"/>
      <c r="CZ6" s="2"/>
      <c r="DC6" s="6" t="s">
        <v>24</v>
      </c>
      <c r="DD6" s="6">
        <v>32</v>
      </c>
      <c r="DE6" s="6">
        <f>DD6</f>
        <v>32</v>
      </c>
      <c r="DF6" s="6">
        <f>DD6*0.4</f>
        <v>12.8</v>
      </c>
    </row>
    <row r="7" spans="1:110" ht="10.15" customHeight="1" x14ac:dyDescent="0.2">
      <c r="A7" s="1"/>
      <c r="AU7" s="13"/>
      <c r="AV7" s="13"/>
      <c r="AW7" s="13"/>
      <c r="AX7" s="13"/>
      <c r="AY7" s="13"/>
      <c r="CZ7" s="2"/>
      <c r="DC7" s="6" t="s">
        <v>214</v>
      </c>
      <c r="DF7" s="6">
        <f>DD8*0.4</f>
        <v>20</v>
      </c>
    </row>
    <row r="8" spans="1:110" ht="10.15" customHeight="1" x14ac:dyDescent="0.2">
      <c r="A8" s="1"/>
      <c r="AU8" s="13"/>
      <c r="AV8" s="13"/>
      <c r="AW8" s="13"/>
      <c r="AX8" s="13"/>
      <c r="AY8" s="13"/>
      <c r="BJ8" s="6" t="s">
        <v>163</v>
      </c>
      <c r="CZ8" s="2"/>
      <c r="DC8" s="6" t="s">
        <v>25</v>
      </c>
      <c r="DD8" s="6">
        <v>50</v>
      </c>
      <c r="DE8" s="6">
        <f>DD8</f>
        <v>50</v>
      </c>
      <c r="DF8" s="6">
        <f>DD9*0.4</f>
        <v>25.200000000000003</v>
      </c>
    </row>
    <row r="9" spans="1:110" ht="10.15" customHeight="1" x14ac:dyDescent="0.2">
      <c r="A9" s="1"/>
      <c r="AU9" s="13"/>
      <c r="AV9" s="13"/>
      <c r="AW9" s="13"/>
      <c r="AX9" s="13"/>
      <c r="AY9" s="13"/>
      <c r="BE9" s="12"/>
      <c r="BJ9" s="6" t="s">
        <v>164</v>
      </c>
      <c r="CZ9" s="2"/>
      <c r="DC9" s="6" t="s">
        <v>26</v>
      </c>
      <c r="DD9" s="6">
        <v>63</v>
      </c>
      <c r="DE9" s="6">
        <f>DD9</f>
        <v>63</v>
      </c>
      <c r="DF9" s="6">
        <f>DD10*0.4</f>
        <v>36</v>
      </c>
    </row>
    <row r="10" spans="1:110" ht="10.15" customHeight="1" x14ac:dyDescent="0.2">
      <c r="A10" s="1"/>
      <c r="AU10" s="13"/>
      <c r="AV10" s="13"/>
      <c r="AW10" s="13"/>
      <c r="AX10" s="13"/>
      <c r="AY10" s="13"/>
      <c r="CZ10" s="2"/>
      <c r="DC10" s="6" t="s">
        <v>27</v>
      </c>
      <c r="DD10" s="6">
        <v>90</v>
      </c>
      <c r="DE10" s="6">
        <f>DD10</f>
        <v>90</v>
      </c>
      <c r="DF10" s="6">
        <f>DD11*0.4</f>
        <v>44</v>
      </c>
    </row>
    <row r="11" spans="1:110" ht="10.15" customHeight="1" x14ac:dyDescent="0.2">
      <c r="A11" s="1"/>
      <c r="AU11" s="13"/>
      <c r="AV11" s="13"/>
      <c r="AW11" s="13"/>
      <c r="AX11" s="13"/>
      <c r="AY11" s="13"/>
      <c r="CZ11" s="2"/>
      <c r="DC11" s="6" t="s">
        <v>28</v>
      </c>
      <c r="DD11" s="6">
        <v>110</v>
      </c>
      <c r="DE11" s="6">
        <f>DD11</f>
        <v>110</v>
      </c>
    </row>
    <row r="12" spans="1:110" ht="10.15" customHeight="1" x14ac:dyDescent="0.2">
      <c r="A12" s="1"/>
      <c r="AU12" s="13"/>
      <c r="AV12" s="13"/>
      <c r="AW12" s="13"/>
      <c r="AX12" s="13"/>
      <c r="AY12" s="13"/>
      <c r="CZ12" s="2"/>
      <c r="DC12" s="6" t="s">
        <v>216</v>
      </c>
    </row>
    <row r="13" spans="1:110" ht="10.15" customHeight="1" x14ac:dyDescent="0.2">
      <c r="A13" s="1"/>
      <c r="AU13" s="13"/>
      <c r="AV13" s="13"/>
      <c r="AW13" s="13"/>
      <c r="AX13" s="13"/>
      <c r="AY13" s="13"/>
      <c r="BQ13" s="303" t="s">
        <v>43</v>
      </c>
      <c r="BR13" s="303"/>
      <c r="CF13" s="6" t="s">
        <v>196</v>
      </c>
      <c r="CZ13" s="2"/>
      <c r="DC13" s="6" t="s">
        <v>47</v>
      </c>
    </row>
    <row r="14" spans="1:110" ht="10.15" customHeight="1" x14ac:dyDescent="0.2">
      <c r="A14" s="1"/>
      <c r="AU14" s="13"/>
      <c r="AV14" s="13"/>
      <c r="AW14" s="13"/>
      <c r="AX14" s="13"/>
      <c r="AY14" s="13"/>
      <c r="BQ14" s="303"/>
      <c r="BR14" s="303"/>
      <c r="CZ14" s="2"/>
      <c r="DC14" s="6" t="s">
        <v>48</v>
      </c>
    </row>
    <row r="15" spans="1:110" ht="10.15" customHeight="1" x14ac:dyDescent="0.2">
      <c r="A15" s="1"/>
      <c r="AU15" s="13"/>
      <c r="AV15" s="13"/>
      <c r="AW15" s="13"/>
      <c r="AX15" s="13"/>
      <c r="AY15" s="13"/>
      <c r="CZ15" s="2"/>
      <c r="DC15" s="6" t="s">
        <v>49</v>
      </c>
    </row>
    <row r="16" spans="1:110" ht="10.15" customHeight="1" x14ac:dyDescent="0.2">
      <c r="A16" s="1"/>
      <c r="AU16" s="13"/>
      <c r="AV16" s="13"/>
      <c r="AW16" s="13"/>
      <c r="AX16" s="13"/>
      <c r="AY16" s="13"/>
      <c r="CZ16" s="2"/>
      <c r="DC16" s="6" t="s">
        <v>225</v>
      </c>
    </row>
    <row r="17" spans="1:107" ht="10.15" customHeight="1" x14ac:dyDescent="0.2">
      <c r="A17" s="1"/>
      <c r="AU17" s="13"/>
      <c r="AV17" s="13"/>
      <c r="AW17" s="13"/>
      <c r="AX17" s="13"/>
      <c r="AY17" s="13"/>
      <c r="BK17" s="6" t="s">
        <v>165</v>
      </c>
      <c r="CZ17" s="2"/>
      <c r="DC17" s="6" t="s">
        <v>50</v>
      </c>
    </row>
    <row r="18" spans="1:107" ht="10.15" customHeight="1" x14ac:dyDescent="0.2">
      <c r="A18" s="1"/>
      <c r="AU18" s="13"/>
      <c r="AV18" s="13"/>
      <c r="AW18" s="13"/>
      <c r="AX18" s="13"/>
      <c r="AY18" s="13"/>
      <c r="CZ18" s="2"/>
      <c r="DC18" s="6" t="s">
        <v>51</v>
      </c>
    </row>
    <row r="19" spans="1:107" ht="10.15" customHeight="1" x14ac:dyDescent="0.2">
      <c r="A19" s="1"/>
      <c r="AU19" s="13"/>
      <c r="AV19" s="13"/>
      <c r="AW19" s="13"/>
      <c r="AX19" s="13"/>
      <c r="AY19" s="13"/>
      <c r="CZ19" s="2"/>
      <c r="DC19" s="6" t="s">
        <v>217</v>
      </c>
    </row>
    <row r="20" spans="1:107" ht="10.15" customHeight="1" x14ac:dyDescent="0.2">
      <c r="A20" s="1"/>
      <c r="I20" s="11"/>
      <c r="AI20" s="300" t="s">
        <v>46</v>
      </c>
      <c r="AU20" s="13"/>
      <c r="AV20" s="13"/>
      <c r="AW20" s="13"/>
      <c r="AX20" s="13"/>
      <c r="AY20" s="13"/>
      <c r="CZ20" s="2"/>
      <c r="DC20" s="6" t="s">
        <v>33</v>
      </c>
    </row>
    <row r="21" spans="1:107" ht="10.15" customHeight="1" x14ac:dyDescent="0.2">
      <c r="A21" s="1"/>
      <c r="AI21" s="312"/>
      <c r="CZ21" s="2"/>
      <c r="DC21" s="6" t="s">
        <v>29</v>
      </c>
    </row>
    <row r="22" spans="1:107" ht="10.15" customHeight="1" x14ac:dyDescent="0.2">
      <c r="A22" s="1"/>
      <c r="AI22" s="312"/>
      <c r="CZ22" s="2"/>
      <c r="DC22" s="6" t="s">
        <v>30</v>
      </c>
    </row>
    <row r="23" spans="1:107" ht="10.15" customHeight="1" x14ac:dyDescent="0.2">
      <c r="A23" s="1"/>
      <c r="AI23" s="312"/>
      <c r="CZ23" s="2"/>
      <c r="DC23" s="6" t="s">
        <v>31</v>
      </c>
    </row>
    <row r="24" spans="1:107" ht="10.15" customHeight="1" x14ac:dyDescent="0.2">
      <c r="A24" s="1"/>
      <c r="CZ24" s="2"/>
      <c r="DC24" s="6" t="s">
        <v>226</v>
      </c>
    </row>
    <row r="25" spans="1:107" ht="10.15" customHeight="1" x14ac:dyDescent="0.2">
      <c r="A25" s="1"/>
      <c r="CZ25" s="2"/>
      <c r="DC25" s="6" t="s">
        <v>40</v>
      </c>
    </row>
    <row r="26" spans="1:107" ht="10.15" customHeight="1" x14ac:dyDescent="0.2">
      <c r="A26" s="1"/>
      <c r="F26" s="24"/>
      <c r="CZ26" s="2"/>
      <c r="DC26" s="6" t="s">
        <v>32</v>
      </c>
    </row>
    <row r="27" spans="1:107" ht="10.15" customHeight="1" x14ac:dyDescent="0.2">
      <c r="A27" s="1"/>
      <c r="F27" s="24"/>
      <c r="CZ27" s="2"/>
      <c r="DC27" s="6" t="s">
        <v>218</v>
      </c>
    </row>
    <row r="28" spans="1:107" ht="10.15" customHeight="1" x14ac:dyDescent="0.2">
      <c r="A28" s="32"/>
      <c r="F28" s="24"/>
      <c r="AI28" s="34"/>
      <c r="CZ28" s="2"/>
      <c r="DC28" s="6" t="s">
        <v>29</v>
      </c>
    </row>
    <row r="29" spans="1:107" ht="10.15" customHeight="1" x14ac:dyDescent="0.2">
      <c r="A29" s="32"/>
      <c r="F29" s="27"/>
      <c r="AI29" s="24"/>
      <c r="CZ29" s="2"/>
      <c r="DC29" s="6" t="s">
        <v>30</v>
      </c>
    </row>
    <row r="30" spans="1:107" ht="10.15" customHeight="1" x14ac:dyDescent="0.2">
      <c r="A30" s="1"/>
      <c r="AI30" s="24"/>
      <c r="AY30" s="33" t="s">
        <v>166</v>
      </c>
      <c r="BR30" s="12"/>
      <c r="CZ30" s="2"/>
      <c r="DC30" s="6" t="s">
        <v>31</v>
      </c>
    </row>
    <row r="31" spans="1:107" ht="10.15" customHeight="1" x14ac:dyDescent="0.2">
      <c r="A31" s="1"/>
      <c r="AI31" s="24"/>
      <c r="AY31" s="26"/>
      <c r="AZ31" s="26"/>
      <c r="BA31" s="26"/>
      <c r="BB31" s="26"/>
      <c r="BC31" s="26"/>
      <c r="BD31" s="26"/>
      <c r="BE31" s="26"/>
      <c r="BF31" s="26"/>
      <c r="BG31" s="26"/>
      <c r="BR31" s="12"/>
      <c r="BY31" s="26" t="s">
        <v>130</v>
      </c>
      <c r="CZ31" s="2"/>
      <c r="DC31" s="6" t="s">
        <v>226</v>
      </c>
    </row>
    <row r="32" spans="1:107" ht="10.15" customHeight="1" x14ac:dyDescent="0.2">
      <c r="A32" s="1"/>
      <c r="AI32" s="24"/>
      <c r="CZ32" s="2"/>
      <c r="DC32" s="6" t="s">
        <v>40</v>
      </c>
    </row>
    <row r="33" spans="1:107" ht="10.15" customHeight="1" x14ac:dyDescent="0.2">
      <c r="A33" s="1"/>
      <c r="AI33" s="24"/>
      <c r="BA33" s="6" t="s">
        <v>56</v>
      </c>
      <c r="BE33" s="6" t="s">
        <v>56</v>
      </c>
      <c r="BV33" s="6" t="s">
        <v>7</v>
      </c>
      <c r="BX33" s="6" t="s">
        <v>155</v>
      </c>
      <c r="CI33" s="308"/>
      <c r="CJ33" s="308"/>
      <c r="CK33" s="308"/>
      <c r="CL33" s="301"/>
      <c r="CZ33" s="2"/>
      <c r="DC33" s="6" t="s">
        <v>32</v>
      </c>
    </row>
    <row r="34" spans="1:107" ht="10.15" customHeight="1" x14ac:dyDescent="0.2">
      <c r="A34" s="1"/>
      <c r="AI34" s="24"/>
      <c r="BX34" s="6" t="s">
        <v>156</v>
      </c>
      <c r="CI34" s="307"/>
      <c r="CJ34" s="307"/>
      <c r="CK34" s="307"/>
      <c r="CL34" s="307"/>
      <c r="CZ34" s="2"/>
      <c r="DC34" s="6" t="s">
        <v>34</v>
      </c>
    </row>
    <row r="35" spans="1:107" ht="10.15" customHeight="1" x14ac:dyDescent="0.2">
      <c r="A35" s="1"/>
      <c r="BV35" s="6" t="s">
        <v>12</v>
      </c>
      <c r="BX35" s="6" t="s">
        <v>157</v>
      </c>
      <c r="CI35" s="13" t="str">
        <f>IF(CI33=DC4,DC13,IF(CI33=DC5,DC14,IF(CI33=DC6,DC15,IF(CI33=DC7,DC16,IF(CI33=DC8,DC17,IF(CI33=DC9,DC18,""))))))</f>
        <v/>
      </c>
      <c r="CJ35" s="13"/>
      <c r="CK35" s="13"/>
      <c r="CZ35" s="2"/>
      <c r="DC35" s="6" t="s">
        <v>35</v>
      </c>
    </row>
    <row r="36" spans="1:107" ht="10.15" customHeight="1" x14ac:dyDescent="0.2">
      <c r="A36" s="1"/>
      <c r="AG36" s="300" t="s">
        <v>52</v>
      </c>
      <c r="BV36" s="6" t="s">
        <v>13</v>
      </c>
      <c r="BX36" s="13" t="str">
        <f>IF(CI33=DC4,"Robinet à bille   "&amp;DC21,IF(CI33=DC5,"Robinet à bille   "&amp;DC22,IF(CI33=DC6,"Robinet à bille   "&amp;DC23,IF(CI33=DC7,"Robinet à bille   "&amp;DC24,IF(CI33=DC8,"Robinet à bille   "&amp;DC25,IF(CI33=DC9,"Robinet à bille   "&amp;DC26,IF(CI33=DC10,"Robinet à vanner   "&amp;DC34,IF(CI33=DC11,"Robinet à vanne   "&amp;DC35,"Robinet à bille si Ø&lt;=63mm/Robinet à vanne si Ø&gt;63mm"))))))))</f>
        <v>Robinet à bille si Ø&lt;=63mm/Robinet à vanne si Ø&gt;63mm</v>
      </c>
      <c r="CG36" s="13"/>
      <c r="CH36" s="13"/>
      <c r="CN36" s="13"/>
      <c r="CO36" s="13"/>
      <c r="CZ36" s="2"/>
      <c r="DC36" s="6" t="s">
        <v>36</v>
      </c>
    </row>
    <row r="37" spans="1:107" ht="10.15" customHeight="1" x14ac:dyDescent="0.2">
      <c r="A37" s="1"/>
      <c r="AG37" s="300"/>
      <c r="BV37" s="6" t="s">
        <v>14</v>
      </c>
      <c r="BX37" s="6" t="s">
        <v>195</v>
      </c>
      <c r="CE37" s="308"/>
      <c r="CF37" s="301"/>
      <c r="CG37" s="301"/>
      <c r="CH37" s="301"/>
      <c r="CZ37" s="2"/>
      <c r="DC37" s="6" t="s">
        <v>37</v>
      </c>
    </row>
    <row r="38" spans="1:107" ht="10.15" customHeight="1" x14ac:dyDescent="0.2">
      <c r="A38" s="1"/>
      <c r="AG38" s="300"/>
      <c r="BV38" s="6" t="s">
        <v>15</v>
      </c>
      <c r="BX38" s="6" t="s">
        <v>174</v>
      </c>
      <c r="CF38" s="13" t="str">
        <f>IF(CI33=DC4,DC28,IF(CI33=DC5,DC29,IF(CI33=DC6,DC30,IF(CI33=DC7,DC31,IF(CI33=DC8,DC32,IF(CI33=DC9,DC33,IF(CI33=DC10,DC34,IF(CI33=DC11,DC35,""))))))))</f>
        <v/>
      </c>
      <c r="CG38" s="13"/>
      <c r="CH38" s="13"/>
      <c r="CZ38" s="2"/>
      <c r="DC38" s="6" t="s">
        <v>38</v>
      </c>
    </row>
    <row r="39" spans="1:107" ht="10.15" customHeight="1" x14ac:dyDescent="0.2">
      <c r="A39" s="1"/>
      <c r="N39" s="11"/>
      <c r="AG39" s="300"/>
      <c r="AI39" s="300" t="s">
        <v>78</v>
      </c>
      <c r="BV39" s="6" t="s">
        <v>16</v>
      </c>
      <c r="BX39" s="6" t="s">
        <v>166</v>
      </c>
      <c r="CZ39" s="2"/>
      <c r="DC39" s="6" t="s">
        <v>39</v>
      </c>
    </row>
    <row r="40" spans="1:107" ht="10.15" customHeight="1" x14ac:dyDescent="0.2">
      <c r="A40" s="1"/>
      <c r="AG40" s="300"/>
      <c r="AI40" s="301"/>
      <c r="AU40" s="302" t="s">
        <v>54</v>
      </c>
      <c r="BG40" s="302" t="s">
        <v>55</v>
      </c>
      <c r="BV40" s="6" t="s">
        <v>53</v>
      </c>
      <c r="BX40" s="6" t="s">
        <v>167</v>
      </c>
      <c r="CZ40" s="2"/>
      <c r="DC40" s="6" t="s">
        <v>227</v>
      </c>
    </row>
    <row r="41" spans="1:107" ht="10.15" customHeight="1" x14ac:dyDescent="0.2">
      <c r="A41" s="1"/>
      <c r="AI41" s="301"/>
      <c r="AU41" s="302"/>
      <c r="BG41" s="302"/>
      <c r="BV41" s="6" t="s">
        <v>77</v>
      </c>
      <c r="BX41" s="6" t="s">
        <v>159</v>
      </c>
      <c r="CZ41" s="2"/>
      <c r="DC41" s="6" t="s">
        <v>219</v>
      </c>
    </row>
    <row r="42" spans="1:107" ht="10.15" customHeight="1" x14ac:dyDescent="0.2">
      <c r="A42" s="1"/>
      <c r="AI42" s="301"/>
      <c r="CZ42" s="2"/>
      <c r="DC42" s="6" t="s">
        <v>228</v>
      </c>
    </row>
    <row r="43" spans="1:107" ht="10.15" customHeight="1" x14ac:dyDescent="0.2">
      <c r="A43" s="1"/>
      <c r="AI43" s="301"/>
      <c r="BK43" s="302"/>
      <c r="BY43" s="6" t="s">
        <v>139</v>
      </c>
      <c r="CZ43" s="2"/>
      <c r="DC43" s="6" t="s">
        <v>221</v>
      </c>
    </row>
    <row r="44" spans="1:107" ht="10.15" customHeight="1" x14ac:dyDescent="0.2">
      <c r="A44" s="1"/>
      <c r="BK44" s="302"/>
      <c r="CZ44" s="2"/>
      <c r="DC44" s="6" t="s">
        <v>220</v>
      </c>
    </row>
    <row r="45" spans="1:107" ht="10.15" customHeight="1" x14ac:dyDescent="0.2">
      <c r="A45" s="1"/>
      <c r="CZ45" s="2"/>
      <c r="DC45" s="6" t="s">
        <v>222</v>
      </c>
    </row>
    <row r="46" spans="1:107" ht="10.15" customHeight="1" x14ac:dyDescent="0.2">
      <c r="A46" s="1"/>
      <c r="CS46" s="9"/>
      <c r="CT46" s="9"/>
      <c r="CU46" s="9"/>
      <c r="CV46" s="9"/>
      <c r="CW46" s="9"/>
      <c r="CX46" s="9"/>
      <c r="CY46" s="9"/>
      <c r="CZ46" s="31"/>
      <c r="DC46" s="6" t="s">
        <v>223</v>
      </c>
    </row>
    <row r="47" spans="1:107" ht="10.15" customHeight="1" x14ac:dyDescent="0.2">
      <c r="A47" s="1"/>
      <c r="BY47" s="20" t="s">
        <v>105</v>
      </c>
      <c r="BZ47" s="21"/>
      <c r="CA47" s="21"/>
      <c r="CB47" s="21"/>
      <c r="CC47" s="21"/>
      <c r="CD47" s="21"/>
      <c r="CE47" s="21"/>
      <c r="CF47" s="21"/>
      <c r="CG47" s="21"/>
      <c r="CH47" s="21"/>
      <c r="CI47" s="21"/>
      <c r="CJ47" s="21"/>
      <c r="CK47" s="21"/>
      <c r="CL47" s="21"/>
      <c r="CM47" s="21"/>
      <c r="CN47" s="21"/>
      <c r="CO47" s="21"/>
      <c r="CP47" s="20"/>
      <c r="CQ47" s="21"/>
      <c r="CR47" s="22"/>
      <c r="CS47" s="20"/>
      <c r="CT47" s="21"/>
      <c r="CU47" s="22"/>
      <c r="CV47" s="309"/>
      <c r="CW47" s="310"/>
      <c r="CX47" s="310"/>
      <c r="CY47" s="310"/>
      <c r="CZ47" s="311"/>
      <c r="DC47" s="6" t="s">
        <v>224</v>
      </c>
    </row>
    <row r="48" spans="1:107" ht="10.15" customHeight="1" x14ac:dyDescent="0.2">
      <c r="A48" s="1"/>
      <c r="BP48" s="35"/>
      <c r="BY48" s="20"/>
      <c r="BZ48" s="21"/>
      <c r="CA48" s="21"/>
      <c r="CB48" s="21"/>
      <c r="CC48" s="21"/>
      <c r="CD48" s="21"/>
      <c r="CE48" s="21"/>
      <c r="CF48" s="21"/>
      <c r="CG48" s="21"/>
      <c r="CH48" s="21"/>
      <c r="CI48" s="21"/>
      <c r="CJ48" s="21"/>
      <c r="CK48" s="21"/>
      <c r="CL48" s="21"/>
      <c r="CM48" s="21"/>
      <c r="CN48" s="21"/>
      <c r="CO48" s="21"/>
      <c r="CP48" s="20" t="s">
        <v>106</v>
      </c>
      <c r="CQ48" s="21"/>
      <c r="CR48" s="22"/>
      <c r="CS48" s="36" t="s">
        <v>107</v>
      </c>
      <c r="CT48" s="21"/>
      <c r="CU48" s="22"/>
      <c r="CV48" s="21" t="s">
        <v>108</v>
      </c>
      <c r="CW48" s="21"/>
      <c r="CX48" s="21"/>
      <c r="CY48" s="21"/>
      <c r="CZ48" s="23"/>
    </row>
    <row r="49" spans="1:107" ht="10.15" customHeight="1" x14ac:dyDescent="0.2">
      <c r="A49" s="1"/>
      <c r="BP49" s="35"/>
      <c r="BY49" s="14" t="s">
        <v>109</v>
      </c>
      <c r="BZ49" s="10"/>
      <c r="CA49" s="10"/>
      <c r="CB49" s="10"/>
      <c r="CC49" s="10"/>
      <c r="CD49" s="10"/>
      <c r="CE49" s="10"/>
      <c r="CF49" s="10"/>
      <c r="CG49" s="10"/>
      <c r="CH49" s="10"/>
      <c r="CI49" s="10"/>
      <c r="CJ49" s="10"/>
      <c r="CK49" s="10"/>
      <c r="CL49" s="10"/>
      <c r="CM49" s="10"/>
      <c r="CN49" s="10"/>
      <c r="CO49" s="15"/>
      <c r="CP49" s="6" t="s">
        <v>110</v>
      </c>
      <c r="CZ49" s="2"/>
    </row>
    <row r="50" spans="1:107" ht="10.15" customHeight="1" x14ac:dyDescent="0.2">
      <c r="A50" s="1"/>
      <c r="BY50" s="16"/>
      <c r="CO50" s="17"/>
      <c r="CZ50" s="2"/>
      <c r="DC50" s="6">
        <v>1</v>
      </c>
    </row>
    <row r="51" spans="1:107" ht="10.15" customHeight="1" x14ac:dyDescent="0.2">
      <c r="A51" s="1"/>
      <c r="BY51" s="295" t="s">
        <v>44</v>
      </c>
      <c r="BZ51" s="294"/>
      <c r="CA51" s="294"/>
      <c r="CB51" s="294"/>
      <c r="CC51" s="294"/>
      <c r="CD51" s="294"/>
      <c r="CE51" s="294"/>
      <c r="CF51" s="294"/>
      <c r="CG51" s="294"/>
      <c r="CH51" s="294"/>
      <c r="CI51" s="294"/>
      <c r="CJ51" s="294"/>
      <c r="CK51" s="294"/>
      <c r="CL51" s="294"/>
      <c r="CM51" s="294"/>
      <c r="CN51" s="294"/>
      <c r="CO51" s="296"/>
      <c r="CP51" s="304">
        <f>+'Données du projet'!AE45</f>
        <v>0</v>
      </c>
      <c r="CQ51" s="305"/>
      <c r="CR51" s="305"/>
      <c r="CS51" s="305"/>
      <c r="CT51" s="305"/>
      <c r="CU51" s="305"/>
      <c r="CV51" s="305"/>
      <c r="CW51" s="305"/>
      <c r="CX51" s="305"/>
      <c r="CY51" s="305"/>
      <c r="CZ51" s="306"/>
      <c r="DC51" s="6">
        <v>2</v>
      </c>
    </row>
    <row r="52" spans="1:107" ht="10.15" customHeight="1" x14ac:dyDescent="0.2">
      <c r="A52" s="1"/>
      <c r="BY52" s="18"/>
      <c r="BZ52" s="9"/>
      <c r="CA52" s="9"/>
      <c r="CB52" s="9"/>
      <c r="CC52" s="9"/>
      <c r="CD52" s="9"/>
      <c r="CE52" s="9"/>
      <c r="CF52" s="9"/>
      <c r="CG52" s="9"/>
      <c r="CH52" s="9"/>
      <c r="CI52" s="9"/>
      <c r="CJ52" s="9"/>
      <c r="CK52" s="9"/>
      <c r="CL52" s="9"/>
      <c r="CM52" s="9"/>
      <c r="CN52" s="9"/>
      <c r="CO52" s="19"/>
      <c r="CP52" s="18"/>
      <c r="CQ52" s="9"/>
      <c r="CR52" s="9"/>
      <c r="CS52" s="9"/>
      <c r="CT52" s="9"/>
      <c r="CU52" s="9"/>
      <c r="CV52" s="9"/>
      <c r="CW52" s="9"/>
      <c r="CX52" s="9"/>
      <c r="CY52" s="9"/>
      <c r="CZ52" s="31"/>
      <c r="DC52" s="6">
        <v>3</v>
      </c>
    </row>
    <row r="53" spans="1:107" ht="10.15" customHeight="1" x14ac:dyDescent="0.2">
      <c r="A53" s="1"/>
      <c r="I53" s="25">
        <v>1</v>
      </c>
      <c r="Q53" s="25">
        <v>2</v>
      </c>
      <c r="Y53" s="25">
        <v>3</v>
      </c>
      <c r="AH53" s="294" t="str">
        <f>IF(CI34=0,"nombre de conduites",CI34)</f>
        <v>nombre de conduites</v>
      </c>
      <c r="AI53" s="301"/>
      <c r="AJ53" s="301"/>
      <c r="AK53" s="301"/>
      <c r="AL53" s="301"/>
      <c r="AM53" s="301"/>
      <c r="AN53" s="301"/>
      <c r="AO53" s="301"/>
      <c r="AP53" s="301"/>
      <c r="BY53" s="14" t="s">
        <v>111</v>
      </c>
      <c r="BZ53" s="10"/>
      <c r="CA53" s="10"/>
      <c r="CB53" s="10"/>
      <c r="CC53" s="10"/>
      <c r="CD53" s="10"/>
      <c r="CE53" s="10"/>
      <c r="CF53" s="10"/>
      <c r="CG53" s="10"/>
      <c r="CH53" s="10"/>
      <c r="CI53" s="10"/>
      <c r="CJ53" s="10"/>
      <c r="CK53" s="10"/>
      <c r="CL53" s="10"/>
      <c r="CM53" s="10"/>
      <c r="CN53" s="10"/>
      <c r="CO53" s="15"/>
      <c r="CZ53" s="2"/>
      <c r="DC53" s="6">
        <v>4</v>
      </c>
    </row>
    <row r="54" spans="1:107" ht="10.15" customHeight="1" x14ac:dyDescent="0.2">
      <c r="A54" s="1"/>
      <c r="BY54" s="16"/>
      <c r="CO54" s="17"/>
      <c r="CZ54" s="2"/>
      <c r="DC54" s="6">
        <v>5</v>
      </c>
    </row>
    <row r="55" spans="1:107" ht="10.15" customHeight="1" x14ac:dyDescent="0.2">
      <c r="A55" s="1"/>
      <c r="BY55" s="295">
        <f>+'Données du projet'!N49</f>
        <v>0</v>
      </c>
      <c r="BZ55" s="294"/>
      <c r="CA55" s="294"/>
      <c r="CB55" s="294"/>
      <c r="CC55" s="294"/>
      <c r="CD55" s="294"/>
      <c r="CE55" s="294"/>
      <c r="CF55" s="294"/>
      <c r="CG55" s="294"/>
      <c r="CH55" s="294"/>
      <c r="CI55" s="294"/>
      <c r="CJ55" s="294"/>
      <c r="CK55" s="294"/>
      <c r="CL55" s="294"/>
      <c r="CM55" s="294"/>
      <c r="CN55" s="294"/>
      <c r="CO55" s="296"/>
      <c r="CZ55" s="2"/>
      <c r="DC55" s="6">
        <v>6</v>
      </c>
    </row>
    <row r="56" spans="1:107" ht="10.15" customHeight="1" x14ac:dyDescent="0.2">
      <c r="A56" s="1"/>
      <c r="BY56" s="18"/>
      <c r="BZ56" s="9"/>
      <c r="CA56" s="9"/>
      <c r="CB56" s="9"/>
      <c r="CC56" s="9"/>
      <c r="CD56" s="9"/>
      <c r="CE56" s="9"/>
      <c r="CF56" s="9"/>
      <c r="CG56" s="9"/>
      <c r="CH56" s="9"/>
      <c r="CI56" s="9"/>
      <c r="CJ56" s="9"/>
      <c r="CK56" s="9"/>
      <c r="CL56" s="9"/>
      <c r="CM56" s="9"/>
      <c r="CN56" s="9"/>
      <c r="CO56" s="19"/>
      <c r="CZ56" s="2"/>
      <c r="DC56" s="6">
        <v>7</v>
      </c>
    </row>
    <row r="57" spans="1:107" ht="10.15" customHeight="1" x14ac:dyDescent="0.2">
      <c r="A57" s="1"/>
      <c r="U57" s="299" t="s">
        <v>161</v>
      </c>
      <c r="V57" s="299"/>
      <c r="W57" s="299"/>
      <c r="X57" s="299"/>
      <c r="Y57" s="299"/>
      <c r="Z57" s="299"/>
      <c r="AA57" s="299"/>
      <c r="AB57" s="299"/>
      <c r="BY57" s="14" t="s">
        <v>112</v>
      </c>
      <c r="BZ57" s="10"/>
      <c r="CA57" s="10"/>
      <c r="CB57" s="10"/>
      <c r="CC57" s="10"/>
      <c r="CD57" s="10"/>
      <c r="CE57" s="10"/>
      <c r="CF57" s="10"/>
      <c r="CG57" s="10"/>
      <c r="CH57" s="10"/>
      <c r="CI57" s="10"/>
      <c r="CJ57" s="10"/>
      <c r="CK57" s="10"/>
      <c r="CL57" s="10"/>
      <c r="CM57" s="10"/>
      <c r="CN57" s="10"/>
      <c r="CO57" s="15"/>
      <c r="CZ57" s="2"/>
      <c r="DC57" s="6">
        <v>8</v>
      </c>
    </row>
    <row r="58" spans="1:107" ht="10.15" customHeight="1" x14ac:dyDescent="0.2">
      <c r="A58" s="1"/>
      <c r="U58" s="299"/>
      <c r="V58" s="299"/>
      <c r="W58" s="299"/>
      <c r="X58" s="299"/>
      <c r="Y58" s="299"/>
      <c r="Z58" s="299"/>
      <c r="AA58" s="299"/>
      <c r="AB58" s="299"/>
      <c r="BY58" s="16"/>
      <c r="CO58" s="17"/>
      <c r="CZ58" s="2"/>
      <c r="DC58" s="6">
        <v>9</v>
      </c>
    </row>
    <row r="59" spans="1:107" ht="10.15" customHeight="1" x14ac:dyDescent="0.2">
      <c r="A59" s="1"/>
      <c r="BY59" s="295" t="s">
        <v>197</v>
      </c>
      <c r="BZ59" s="294"/>
      <c r="CA59" s="294"/>
      <c r="CB59" s="294"/>
      <c r="CC59" s="294"/>
      <c r="CD59" s="294"/>
      <c r="CE59" s="294"/>
      <c r="CF59" s="294"/>
      <c r="CG59" s="294"/>
      <c r="CH59" s="294"/>
      <c r="CI59" s="294"/>
      <c r="CJ59" s="294"/>
      <c r="CK59" s="294"/>
      <c r="CL59" s="294"/>
      <c r="CM59" s="294"/>
      <c r="CN59" s="294"/>
      <c r="CO59" s="296"/>
      <c r="CZ59" s="2"/>
      <c r="DC59" s="6">
        <v>10</v>
      </c>
    </row>
    <row r="60" spans="1:107" ht="10.15" customHeight="1" x14ac:dyDescent="0.2">
      <c r="A60" s="1"/>
      <c r="BY60" s="18"/>
      <c r="BZ60" s="9"/>
      <c r="CA60" s="9"/>
      <c r="CB60" s="9"/>
      <c r="CC60" s="9"/>
      <c r="CD60" s="9"/>
      <c r="CE60" s="9"/>
      <c r="CF60" s="9"/>
      <c r="CG60" s="9"/>
      <c r="CH60" s="9"/>
      <c r="CI60" s="9"/>
      <c r="CJ60" s="9"/>
      <c r="CK60" s="9"/>
      <c r="CL60" s="9"/>
      <c r="CM60" s="9"/>
      <c r="CN60" s="9"/>
      <c r="CO60" s="19"/>
      <c r="CZ60" s="2"/>
    </row>
    <row r="61" spans="1:107" ht="10.15" customHeight="1" x14ac:dyDescent="0.2">
      <c r="A61" s="1"/>
      <c r="BY61" s="287" t="s">
        <v>114</v>
      </c>
      <c r="BZ61" s="288"/>
      <c r="CA61" s="288"/>
      <c r="CB61" s="289"/>
      <c r="CC61" s="287" t="s">
        <v>115</v>
      </c>
      <c r="CD61" s="288"/>
      <c r="CE61" s="288"/>
      <c r="CF61" s="289"/>
      <c r="CG61" s="287" t="s">
        <v>116</v>
      </c>
      <c r="CH61" s="288"/>
      <c r="CI61" s="288"/>
      <c r="CJ61" s="288"/>
      <c r="CK61" s="289"/>
      <c r="CL61" s="287" t="s">
        <v>117</v>
      </c>
      <c r="CM61" s="288"/>
      <c r="CN61" s="288"/>
      <c r="CO61" s="289"/>
      <c r="CP61" s="287" t="s">
        <v>118</v>
      </c>
      <c r="CQ61" s="288"/>
      <c r="CR61" s="288"/>
      <c r="CS61" s="288"/>
      <c r="CT61" s="289"/>
      <c r="CU61" s="287" t="s">
        <v>119</v>
      </c>
      <c r="CV61" s="288"/>
      <c r="CW61" s="288"/>
      <c r="CX61" s="288"/>
      <c r="CY61" s="288"/>
      <c r="CZ61" s="292"/>
    </row>
    <row r="62" spans="1:107" ht="10.15" customHeight="1" thickBot="1" x14ac:dyDescent="0.25">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30"/>
      <c r="BY62" s="284"/>
      <c r="BZ62" s="285"/>
      <c r="CA62" s="285"/>
      <c r="CB62" s="293"/>
      <c r="CC62" s="290" t="s">
        <v>193</v>
      </c>
      <c r="CD62" s="291"/>
      <c r="CE62" s="291"/>
      <c r="CF62" s="291"/>
      <c r="CG62" s="284"/>
      <c r="CH62" s="285"/>
      <c r="CI62" s="285"/>
      <c r="CJ62" s="285"/>
      <c r="CK62" s="293"/>
      <c r="CL62" s="284"/>
      <c r="CM62" s="285"/>
      <c r="CN62" s="285"/>
      <c r="CO62" s="293"/>
      <c r="CP62" s="284">
        <f>+'Données du projet'!AE56</f>
        <v>0</v>
      </c>
      <c r="CQ62" s="285"/>
      <c r="CR62" s="285"/>
      <c r="CS62" s="285"/>
      <c r="CT62" s="293"/>
      <c r="CU62" s="284" t="s">
        <v>186</v>
      </c>
      <c r="CV62" s="285"/>
      <c r="CW62" s="285"/>
      <c r="CX62" s="285"/>
      <c r="CY62" s="285"/>
      <c r="CZ62" s="286"/>
    </row>
    <row r="63" spans="1:107" ht="10.15" customHeight="1" x14ac:dyDescent="0.2"/>
    <row r="64" spans="1:107" ht="10.15" hidden="1" customHeight="1" x14ac:dyDescent="0.2"/>
    <row r="65" ht="10.15" hidden="1" customHeight="1" x14ac:dyDescent="0.2"/>
    <row r="66" ht="10.15" hidden="1" customHeight="1" x14ac:dyDescent="0.2"/>
    <row r="67" ht="10.15" hidden="1" customHeight="1" x14ac:dyDescent="0.2"/>
    <row r="68" ht="10.15" hidden="1" customHeight="1" x14ac:dyDescent="0.2"/>
    <row r="69" ht="10.15" hidden="1" customHeight="1" x14ac:dyDescent="0.2"/>
    <row r="70" ht="10.15" hidden="1" customHeight="1" x14ac:dyDescent="0.2"/>
    <row r="71" ht="10.15" hidden="1" customHeight="1" x14ac:dyDescent="0.2"/>
    <row r="72" ht="10.15" hidden="1" customHeight="1" x14ac:dyDescent="0.2"/>
    <row r="73" ht="10.15" hidden="1" customHeight="1" x14ac:dyDescent="0.2"/>
    <row r="74" ht="10.15" hidden="1" customHeight="1" x14ac:dyDescent="0.2"/>
    <row r="75" ht="10.15" hidden="1" customHeight="1" x14ac:dyDescent="0.2"/>
    <row r="76" ht="10.15" hidden="1" customHeight="1" x14ac:dyDescent="0.2"/>
    <row r="77" ht="10.15" hidden="1" customHeight="1" x14ac:dyDescent="0.2"/>
    <row r="78" ht="10.15" hidden="1" customHeight="1" x14ac:dyDescent="0.2"/>
    <row r="79" ht="10.15" hidden="1" customHeight="1" x14ac:dyDescent="0.2"/>
    <row r="80" ht="10.15" hidden="1" customHeight="1" x14ac:dyDescent="0.2"/>
    <row r="81" spans="64:69" ht="10.15" hidden="1" customHeight="1" x14ac:dyDescent="0.2"/>
    <row r="82" spans="64:69" ht="10.15" hidden="1" customHeight="1" x14ac:dyDescent="0.2"/>
    <row r="83" spans="64:69" ht="10.15" hidden="1" customHeight="1" x14ac:dyDescent="0.2"/>
    <row r="84" spans="64:69" ht="10.15" hidden="1" customHeight="1" x14ac:dyDescent="0.2"/>
    <row r="85" spans="64:69" ht="10.15" hidden="1" customHeight="1" x14ac:dyDescent="0.2"/>
    <row r="86" spans="64:69" ht="10.15" hidden="1" customHeight="1" x14ac:dyDescent="0.2"/>
    <row r="87" spans="64:69" ht="10.15" hidden="1" customHeight="1" x14ac:dyDescent="0.2"/>
    <row r="88" spans="64:69" ht="10.15" hidden="1" customHeight="1" x14ac:dyDescent="0.2"/>
    <row r="89" spans="64:69" ht="10.15" hidden="1" customHeight="1" x14ac:dyDescent="0.2"/>
    <row r="90" spans="64:69" ht="10.15" hidden="1" customHeight="1" x14ac:dyDescent="0.2">
      <c r="BL90" s="294"/>
      <c r="BM90" s="294"/>
      <c r="BO90" s="294"/>
      <c r="BP90" s="294"/>
    </row>
    <row r="91" spans="64:69" ht="10.15" hidden="1" customHeight="1" x14ac:dyDescent="0.2"/>
    <row r="92" spans="64:69" hidden="1" x14ac:dyDescent="0.2"/>
    <row r="93" spans="64:69" hidden="1" x14ac:dyDescent="0.2"/>
    <row r="94" spans="64:69" hidden="1" x14ac:dyDescent="0.2"/>
    <row r="95" spans="64:69" hidden="1" x14ac:dyDescent="0.2">
      <c r="BQ95" s="302"/>
    </row>
    <row r="96" spans="64:69" hidden="1" x14ac:dyDescent="0.2">
      <c r="BQ96" s="302"/>
    </row>
  </sheetData>
  <customSheetViews>
    <customSheetView guid="{1ABCB622-6CE2-40AC-88C1-E0C67BFFE6E9}" showPageBreaks="1" fitToPage="1" printArea="1" hiddenColumns="1" showRuler="0" topLeftCell="BB2">
      <selection activeCell="DA2" sqref="DA1:IV65536"/>
      <pageMargins left="0.75" right="0.75" top="1" bottom="1" header="0.5" footer="0.5"/>
      <pageSetup paperSize="9" scale="70" orientation="landscape" r:id="rId1"/>
      <headerFooter alignWithMargins="0">
        <oddHeader>&amp;LBOFAS&amp;CT3320_Formulaire_Projet_IS&amp;Rpg. &amp;P/&amp;N</oddHeader>
        <oddFooter>&amp;LDate réalisation: 02/09/2008
remplace version:/&amp;CFormulaire
version 1&amp;RDate d'impression:
&amp;D</oddFooter>
      </headerFooter>
    </customSheetView>
  </customSheetViews>
  <mergeCells count="34">
    <mergeCell ref="CP51:CZ51"/>
    <mergeCell ref="CI34:CL34"/>
    <mergeCell ref="CE37:CH37"/>
    <mergeCell ref="CV47:CZ47"/>
    <mergeCell ref="AI20:AI23"/>
    <mergeCell ref="AU40:AU41"/>
    <mergeCell ref="BG40:BG41"/>
    <mergeCell ref="CI33:CL33"/>
    <mergeCell ref="BY51:CO51"/>
    <mergeCell ref="BQ95:BQ96"/>
    <mergeCell ref="BL90:BM90"/>
    <mergeCell ref="BQ13:BR14"/>
    <mergeCell ref="U57:AB58"/>
    <mergeCell ref="AH53:AP53"/>
    <mergeCell ref="BB4:BN5"/>
    <mergeCell ref="U3:AB4"/>
    <mergeCell ref="AI39:AI43"/>
    <mergeCell ref="AG36:AG40"/>
    <mergeCell ref="BK43:BK44"/>
    <mergeCell ref="BY62:CB62"/>
    <mergeCell ref="BO90:BP90"/>
    <mergeCell ref="BY61:CB61"/>
    <mergeCell ref="BY55:CO55"/>
    <mergeCell ref="BY59:CO59"/>
    <mergeCell ref="CU62:CZ62"/>
    <mergeCell ref="CC61:CF61"/>
    <mergeCell ref="CG61:CK61"/>
    <mergeCell ref="CL61:CO61"/>
    <mergeCell ref="CC62:CF62"/>
    <mergeCell ref="CP61:CT61"/>
    <mergeCell ref="CU61:CZ61"/>
    <mergeCell ref="CP62:CT62"/>
    <mergeCell ref="CG62:CK62"/>
    <mergeCell ref="CL62:CO62"/>
  </mergeCells>
  <phoneticPr fontId="2" type="noConversion"/>
  <dataValidations count="2">
    <dataValidation type="list" allowBlank="1" showInputMessage="1" showErrorMessage="1" sqref="CE37" xr:uid="{00000000-0002-0000-1600-000000000000}">
      <formula1>$DC$33:$DC$35</formula1>
    </dataValidation>
    <dataValidation type="list" allowBlank="1" showInputMessage="1" showErrorMessage="1" sqref="CI33:CK33" xr:uid="{00000000-0002-0000-1600-000001000000}">
      <formula1>$DC$4:$DC$11</formula1>
    </dataValidation>
  </dataValidations>
  <pageMargins left="0.75" right="0.75" top="1" bottom="1" header="0.5" footer="0.5"/>
  <pageSetup paperSize="9" scale="73" orientation="landscape" r:id="rId2"/>
  <headerFooter alignWithMargins="0">
    <oddHeader>&amp;LBOFAS&amp;CT3320_Formulaire_Projet_IS&amp;Rpg. &amp;P/&amp;N</oddHeader>
    <oddFooter>&amp;LDate réalisation: 06/10/2008
remplace version: 02/09/2008&amp;CFormulaire
version 2&amp;RDate d'impression:
&amp;D</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U73"/>
  <sheetViews>
    <sheetView zoomScaleNormal="100" workbookViewId="0">
      <selection activeCell="BO46" sqref="BO46"/>
    </sheetView>
  </sheetViews>
  <sheetFormatPr defaultColWidth="0" defaultRowHeight="13.5" x14ac:dyDescent="0.2"/>
  <cols>
    <col min="1" max="130" width="1.7109375" style="99" customWidth="1"/>
    <col min="131" max="131" width="2.85546875" style="99" customWidth="1"/>
    <col min="132" max="133" width="1.7109375" style="99" customWidth="1"/>
    <col min="134" max="138" width="8.85546875" style="99" hidden="1" customWidth="1"/>
    <col min="139" max="151" width="9.140625" style="99" hidden="1" customWidth="1"/>
    <col min="152" max="16384" width="8.85546875" style="99" hidden="1"/>
  </cols>
  <sheetData>
    <row r="1" spans="1:135" ht="10.15" customHeight="1" x14ac:dyDescent="0.2">
      <c r="A1" s="123"/>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6"/>
    </row>
    <row r="2" spans="1:135" ht="10.15" customHeight="1" x14ac:dyDescent="0.2">
      <c r="A2" s="127"/>
      <c r="EA2" s="113"/>
    </row>
    <row r="3" spans="1:135" ht="10.15" customHeight="1" x14ac:dyDescent="0.2">
      <c r="A3" s="127"/>
      <c r="L3" s="150"/>
      <c r="EA3" s="113"/>
      <c r="ED3" s="99" t="s">
        <v>256</v>
      </c>
    </row>
    <row r="4" spans="1:135" ht="10.15" customHeight="1" x14ac:dyDescent="0.2">
      <c r="A4" s="127"/>
      <c r="EA4" s="113"/>
      <c r="ED4" s="99" t="s">
        <v>22</v>
      </c>
      <c r="EE4" s="99">
        <v>20</v>
      </c>
    </row>
    <row r="5" spans="1:135" ht="10.15" customHeight="1" x14ac:dyDescent="0.2">
      <c r="A5" s="127"/>
      <c r="EA5" s="113"/>
      <c r="ED5" s="99" t="s">
        <v>23</v>
      </c>
      <c r="EE5" s="99">
        <v>25</v>
      </c>
    </row>
    <row r="6" spans="1:135" ht="10.15" customHeight="1" x14ac:dyDescent="0.2">
      <c r="A6" s="127"/>
      <c r="EA6" s="113"/>
      <c r="ED6" s="99" t="s">
        <v>24</v>
      </c>
      <c r="EE6" s="99">
        <v>32</v>
      </c>
    </row>
    <row r="7" spans="1:135" ht="10.15" customHeight="1" x14ac:dyDescent="0.2">
      <c r="A7" s="127"/>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EA7" s="113"/>
      <c r="ED7" s="99" t="s">
        <v>215</v>
      </c>
      <c r="EE7" s="99">
        <v>40</v>
      </c>
    </row>
    <row r="8" spans="1:135" ht="10.15" customHeight="1" x14ac:dyDescent="0.2">
      <c r="A8" s="127"/>
      <c r="AM8" s="146"/>
      <c r="AN8" s="137"/>
      <c r="AO8" s="137"/>
      <c r="AP8" s="137"/>
      <c r="AQ8" s="137"/>
      <c r="AR8" s="137"/>
      <c r="AS8" s="137"/>
      <c r="AT8" s="137"/>
      <c r="AU8" s="137"/>
      <c r="AV8" s="137"/>
      <c r="AW8" s="137"/>
      <c r="AX8" s="137"/>
      <c r="AY8" s="137"/>
      <c r="AZ8" s="147"/>
      <c r="BA8" s="121"/>
      <c r="BB8" s="121"/>
      <c r="BC8" s="121"/>
      <c r="BD8" s="121"/>
      <c r="BE8" s="121"/>
      <c r="BF8" s="121"/>
      <c r="BG8" s="121"/>
      <c r="BH8" s="121"/>
      <c r="BI8" s="121"/>
      <c r="BJ8" s="121"/>
      <c r="BK8" s="121"/>
      <c r="BL8" s="121"/>
      <c r="BM8" s="121"/>
      <c r="BN8" s="121"/>
      <c r="BO8" s="121"/>
      <c r="BP8" s="121"/>
      <c r="BQ8" s="121"/>
      <c r="EA8" s="113"/>
      <c r="ED8" s="99" t="s">
        <v>25</v>
      </c>
      <c r="EE8" s="99">
        <v>50</v>
      </c>
    </row>
    <row r="9" spans="1:135" ht="10.15" customHeight="1" x14ac:dyDescent="0.2">
      <c r="A9" s="127"/>
      <c r="AM9" s="137"/>
      <c r="AN9" s="137"/>
      <c r="AO9" s="137"/>
      <c r="AP9" s="137"/>
      <c r="AQ9" s="137"/>
      <c r="AR9" s="137"/>
      <c r="AS9" s="137"/>
      <c r="AT9" s="137"/>
      <c r="AU9" s="137"/>
      <c r="AV9" s="137"/>
      <c r="AW9" s="137"/>
      <c r="AX9" s="137"/>
      <c r="AY9" s="137"/>
      <c r="AZ9" s="147"/>
      <c r="BA9" s="121"/>
      <c r="BB9" s="121"/>
      <c r="BC9" s="121"/>
      <c r="BD9" s="121"/>
      <c r="BE9" s="121"/>
      <c r="BF9" s="121"/>
      <c r="BG9" s="121"/>
      <c r="BH9" s="121"/>
      <c r="BI9" s="121"/>
      <c r="BJ9" s="121"/>
      <c r="BK9" s="121"/>
      <c r="BL9" s="121"/>
      <c r="BM9" s="121"/>
      <c r="BN9" s="121"/>
      <c r="BO9" s="121"/>
      <c r="BP9" s="121"/>
      <c r="BQ9" s="121"/>
      <c r="EA9" s="113"/>
      <c r="ED9" s="99" t="s">
        <v>26</v>
      </c>
      <c r="EE9" s="99">
        <v>63</v>
      </c>
    </row>
    <row r="10" spans="1:135" ht="10.15" customHeight="1" x14ac:dyDescent="0.2">
      <c r="A10" s="127"/>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EA10" s="113"/>
      <c r="ED10" s="99" t="s">
        <v>267</v>
      </c>
      <c r="EE10" s="99">
        <v>75</v>
      </c>
    </row>
    <row r="11" spans="1:135" ht="10.15" customHeight="1" x14ac:dyDescent="0.2">
      <c r="A11" s="127"/>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EA11" s="113"/>
      <c r="ED11" s="99" t="s">
        <v>27</v>
      </c>
      <c r="EE11" s="99">
        <v>90</v>
      </c>
    </row>
    <row r="12" spans="1:135" ht="10.15" customHeight="1" x14ac:dyDescent="0.2">
      <c r="A12" s="127"/>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EA12" s="113"/>
      <c r="ED12" s="99" t="s">
        <v>28</v>
      </c>
      <c r="EE12" s="99">
        <v>110</v>
      </c>
    </row>
    <row r="13" spans="1:135" ht="10.15" customHeight="1" x14ac:dyDescent="0.2">
      <c r="A13" s="127"/>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9"/>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EA13" s="113"/>
      <c r="ED13" s="99" t="s">
        <v>255</v>
      </c>
    </row>
    <row r="14" spans="1:135" ht="10.15" customHeight="1" x14ac:dyDescent="0.2">
      <c r="A14" s="127"/>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EA14" s="113"/>
      <c r="ED14" s="99" t="s">
        <v>47</v>
      </c>
    </row>
    <row r="15" spans="1:135" ht="10.15" customHeight="1" x14ac:dyDescent="0.2">
      <c r="A15" s="127"/>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EA15" s="113"/>
      <c r="ED15" s="99" t="s">
        <v>48</v>
      </c>
    </row>
    <row r="16" spans="1:135" ht="10.15" customHeight="1" x14ac:dyDescent="0.2">
      <c r="A16" s="127"/>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EA16" s="113"/>
      <c r="ED16" s="99" t="s">
        <v>49</v>
      </c>
    </row>
    <row r="17" spans="1:134" ht="10.15" customHeight="1" x14ac:dyDescent="0.2">
      <c r="A17" s="127"/>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t="s">
        <v>335</v>
      </c>
      <c r="DD17" s="121"/>
      <c r="DE17" s="121"/>
      <c r="DF17" s="121"/>
      <c r="DG17" s="121"/>
      <c r="DH17" s="121"/>
      <c r="DI17" s="121"/>
      <c r="DJ17" s="121"/>
      <c r="DK17" s="121"/>
      <c r="DL17" s="121"/>
      <c r="DM17" s="121"/>
      <c r="DN17" s="121"/>
      <c r="DO17" s="121"/>
      <c r="DP17" s="121"/>
      <c r="DQ17" s="121"/>
      <c r="DR17" s="121"/>
      <c r="DS17" s="121"/>
      <c r="EA17" s="113"/>
      <c r="ED17" s="99" t="s">
        <v>254</v>
      </c>
    </row>
    <row r="18" spans="1:134" ht="10.15" customHeight="1" x14ac:dyDescent="0.2">
      <c r="A18" s="127"/>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EA18" s="113"/>
      <c r="ED18" s="99" t="s">
        <v>50</v>
      </c>
    </row>
    <row r="19" spans="1:134" ht="10.15" customHeight="1" x14ac:dyDescent="0.2">
      <c r="A19" s="127"/>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EA19" s="113"/>
      <c r="ED19" s="99" t="s">
        <v>51</v>
      </c>
    </row>
    <row r="20" spans="1:134" ht="10.15" customHeight="1" x14ac:dyDescent="0.2">
      <c r="A20" s="12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EA20" s="113"/>
      <c r="ED20" s="99" t="s">
        <v>253</v>
      </c>
    </row>
    <row r="21" spans="1:134" ht="10.15" customHeight="1" x14ac:dyDescent="0.2">
      <c r="A21" s="127"/>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EA21" s="113"/>
      <c r="ED21" s="99" t="s">
        <v>33</v>
      </c>
    </row>
    <row r="22" spans="1:134" ht="10.15" customHeight="1" x14ac:dyDescent="0.2">
      <c r="A22" s="127"/>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EA22" s="113"/>
      <c r="ED22" s="99" t="s">
        <v>29</v>
      </c>
    </row>
    <row r="23" spans="1:134" ht="10.15" customHeight="1" x14ac:dyDescent="0.2">
      <c r="A23" s="127"/>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49"/>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EA23" s="113"/>
      <c r="ED23" s="99" t="s">
        <v>30</v>
      </c>
    </row>
    <row r="24" spans="1:134" ht="10.15" customHeight="1" x14ac:dyDescent="0.2">
      <c r="A24" s="127"/>
      <c r="B24" s="121"/>
      <c r="C24" s="121"/>
      <c r="D24" s="121"/>
      <c r="E24" s="121"/>
      <c r="F24" s="121"/>
      <c r="G24" s="121"/>
      <c r="H24" s="121"/>
      <c r="I24" s="121"/>
      <c r="J24" s="121"/>
      <c r="K24" s="128"/>
      <c r="L24" s="121"/>
      <c r="M24" s="121"/>
      <c r="N24" s="121"/>
      <c r="O24" s="121"/>
      <c r="P24" s="121"/>
      <c r="Q24" s="121"/>
      <c r="R24" s="121"/>
      <c r="S24" s="121"/>
      <c r="T24" s="121"/>
      <c r="U24" s="121"/>
      <c r="V24" s="121"/>
      <c r="W24" s="121"/>
      <c r="X24" s="121"/>
      <c r="Y24" s="121"/>
      <c r="Z24" s="121"/>
      <c r="AA24" s="313" t="s">
        <v>343</v>
      </c>
      <c r="AB24" s="148"/>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EA24" s="113"/>
      <c r="ED24" s="99" t="s">
        <v>31</v>
      </c>
    </row>
    <row r="25" spans="1:134" ht="10.15" customHeight="1" x14ac:dyDescent="0.2">
      <c r="A25" s="127"/>
      <c r="B25" s="121"/>
      <c r="C25" s="121"/>
      <c r="D25" s="121"/>
      <c r="E25" s="121"/>
      <c r="F25" s="121"/>
      <c r="G25" s="121"/>
      <c r="H25" s="121"/>
      <c r="I25" s="121"/>
      <c r="J25" s="121"/>
      <c r="K25" s="121"/>
      <c r="L25" s="121"/>
      <c r="M25" s="121"/>
      <c r="N25" s="121"/>
      <c r="O25" s="121"/>
      <c r="P25" s="121"/>
      <c r="Q25" s="121"/>
      <c r="R25" s="121"/>
      <c r="S25" s="121"/>
      <c r="T25" s="121"/>
      <c r="U25" s="121"/>
      <c r="V25" s="121"/>
      <c r="W25" s="121"/>
      <c r="X25" s="149"/>
      <c r="Y25" s="121"/>
      <c r="Z25" s="121"/>
      <c r="AA25" s="271"/>
      <c r="AB25" s="15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EA25" s="113"/>
      <c r="ED25" s="99" t="s">
        <v>201</v>
      </c>
    </row>
    <row r="26" spans="1:134" ht="10.15" customHeight="1" x14ac:dyDescent="0.2">
      <c r="A26" s="127"/>
      <c r="B26" s="121"/>
      <c r="C26" s="121"/>
      <c r="D26" s="121"/>
      <c r="E26" s="121"/>
      <c r="F26" s="121"/>
      <c r="G26" s="121"/>
      <c r="H26" s="121"/>
      <c r="I26" s="121"/>
      <c r="J26" s="121"/>
      <c r="K26" s="121"/>
      <c r="L26" s="121"/>
      <c r="M26" s="121"/>
      <c r="N26" s="121"/>
      <c r="O26" s="121"/>
      <c r="P26" s="121"/>
      <c r="Q26" s="121"/>
      <c r="R26" s="121"/>
      <c r="S26" s="121"/>
      <c r="T26" s="121"/>
      <c r="U26" s="121"/>
      <c r="V26" s="121"/>
      <c r="W26" s="121"/>
      <c r="X26" s="137"/>
      <c r="Y26" s="121"/>
      <c r="Z26" s="121"/>
      <c r="AA26" s="271"/>
      <c r="AB26" s="15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EA26" s="113"/>
      <c r="ED26" s="99" t="s">
        <v>40</v>
      </c>
    </row>
    <row r="27" spans="1:134" ht="10.15" customHeight="1" x14ac:dyDescent="0.2">
      <c r="A27" s="127"/>
      <c r="B27" s="121"/>
      <c r="C27" s="121"/>
      <c r="D27" s="121"/>
      <c r="E27" s="121"/>
      <c r="F27" s="121"/>
      <c r="G27" s="121"/>
      <c r="H27" s="121"/>
      <c r="I27" s="121"/>
      <c r="J27" s="121"/>
      <c r="K27" s="121"/>
      <c r="L27" s="121"/>
      <c r="M27" s="121"/>
      <c r="N27" s="121"/>
      <c r="O27" s="121"/>
      <c r="P27" s="121"/>
      <c r="Q27" s="121"/>
      <c r="R27" s="121"/>
      <c r="S27" s="121"/>
      <c r="T27" s="121"/>
      <c r="U27" s="121"/>
      <c r="V27" s="121"/>
      <c r="W27" s="121"/>
      <c r="X27" s="137"/>
      <c r="Y27" s="121"/>
      <c r="Z27" s="121"/>
      <c r="AA27" s="271"/>
      <c r="AB27" s="15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EA27" s="113"/>
      <c r="ED27" s="99" t="s">
        <v>32</v>
      </c>
    </row>
    <row r="28" spans="1:134" ht="10.15" customHeight="1" x14ac:dyDescent="0.2">
      <c r="A28" s="127"/>
      <c r="B28" s="121"/>
      <c r="C28" s="121"/>
      <c r="D28" s="121"/>
      <c r="E28" s="121"/>
      <c r="F28" s="121"/>
      <c r="G28" s="121"/>
      <c r="H28" s="121"/>
      <c r="I28" s="121"/>
      <c r="J28" s="121"/>
      <c r="K28" s="121"/>
      <c r="L28" s="121"/>
      <c r="M28" s="121"/>
      <c r="N28" s="121"/>
      <c r="O28" s="121"/>
      <c r="P28" s="121"/>
      <c r="Q28" s="121"/>
      <c r="R28" s="121"/>
      <c r="S28" s="121"/>
      <c r="T28" s="121"/>
      <c r="U28" s="121"/>
      <c r="V28" s="121"/>
      <c r="W28" s="121"/>
      <c r="X28" s="137"/>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EA28" s="113"/>
      <c r="ED28" s="99" t="s">
        <v>252</v>
      </c>
    </row>
    <row r="29" spans="1:134" ht="10.15" customHeight="1" x14ac:dyDescent="0.2">
      <c r="A29" s="139"/>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Z29" s="109"/>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52"/>
      <c r="ED29" s="99" t="s">
        <v>29</v>
      </c>
    </row>
    <row r="30" spans="1:134" ht="10.15" customHeight="1" x14ac:dyDescent="0.2">
      <c r="A30" s="139"/>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Z30" s="115"/>
      <c r="DA30" s="153" t="s">
        <v>130</v>
      </c>
      <c r="EA30" s="113"/>
      <c r="ED30" s="99" t="s">
        <v>30</v>
      </c>
    </row>
    <row r="31" spans="1:134" ht="10.15" customHeight="1" x14ac:dyDescent="0.2">
      <c r="A31" s="139"/>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Z31" s="115"/>
      <c r="EA31" s="113"/>
      <c r="ED31" s="99" t="s">
        <v>31</v>
      </c>
    </row>
    <row r="32" spans="1:134" ht="10.15" customHeight="1" x14ac:dyDescent="0.2">
      <c r="A32" s="139"/>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Z32" s="115"/>
      <c r="DA32" s="99" t="s">
        <v>7</v>
      </c>
      <c r="DC32" s="99" t="s">
        <v>332</v>
      </c>
      <c r="DL32" s="253"/>
      <c r="DM32" s="253"/>
      <c r="DN32" s="253"/>
      <c r="DO32" s="282"/>
      <c r="EA32" s="113"/>
      <c r="ED32" s="99" t="s">
        <v>201</v>
      </c>
    </row>
    <row r="33" spans="1:134" ht="10.15" customHeight="1" x14ac:dyDescent="0.2">
      <c r="A33" s="139"/>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Z33" s="115"/>
      <c r="DC33" s="99" t="s">
        <v>342</v>
      </c>
      <c r="DL33" s="283"/>
      <c r="DM33" s="283"/>
      <c r="DN33" s="283"/>
      <c r="DO33" s="283"/>
      <c r="EA33" s="113"/>
      <c r="ED33" s="99" t="s">
        <v>40</v>
      </c>
    </row>
    <row r="34" spans="1:134" ht="10.15" customHeight="1" x14ac:dyDescent="0.2">
      <c r="A34" s="139"/>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Z34" s="115"/>
      <c r="DA34" s="99" t="s">
        <v>12</v>
      </c>
      <c r="DC34" s="99" t="s">
        <v>341</v>
      </c>
      <c r="EA34" s="113"/>
      <c r="ED34" s="99" t="s">
        <v>32</v>
      </c>
    </row>
    <row r="35" spans="1:134" ht="10.15" customHeight="1" x14ac:dyDescent="0.2">
      <c r="A35" s="139"/>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Z35" s="115"/>
      <c r="DA35" s="99" t="s">
        <v>13</v>
      </c>
      <c r="DC35" s="158" t="str">
        <f>IF(DL32=ED4,"Vanne à bille   "&amp;ED22,IF(DL32=ED5,"Vanne à bille   "&amp;ED23,IF(DL32=ED6,"Vanne à bille   "&amp;ED24,IF(DL32=ED7,"Vanne à bille   "&amp;ED25,IF(DL32=ED8,"Vanne à bille   "&amp;ED26,IF(DL32=ED9,"Vanne à bille   "&amp;ED27,IF(DL32=ED11,"Vanne  "&amp;ED35,IF(DL32=ED12,"Vanne à guillotine   "&amp;ED36,"Vanne à bille si diam &lt;= 63mm / Vanne à guillotine si diam &gt; 63mm"))))))))</f>
        <v>Vanne à bille si diam &lt;= 63mm / Vanne à guillotine si diam &gt; 63mm</v>
      </c>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61"/>
      <c r="ED35" s="99" t="s">
        <v>34</v>
      </c>
    </row>
    <row r="36" spans="1:134" ht="10.15" customHeight="1" x14ac:dyDescent="0.2">
      <c r="A36" s="139"/>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Z36" s="115"/>
      <c r="DA36" s="99" t="s">
        <v>14</v>
      </c>
      <c r="DC36" s="99" t="s">
        <v>347</v>
      </c>
      <c r="DK36" s="253"/>
      <c r="DL36" s="253"/>
      <c r="DM36" s="253"/>
      <c r="DN36" s="253"/>
      <c r="EA36" s="113"/>
      <c r="ED36" s="99" t="s">
        <v>35</v>
      </c>
    </row>
    <row r="37" spans="1:134" ht="10.15" customHeight="1" x14ac:dyDescent="0.2">
      <c r="A37" s="139"/>
      <c r="B37" s="121"/>
      <c r="C37" s="121"/>
      <c r="D37" s="121"/>
      <c r="E37" s="121"/>
      <c r="F37" s="121"/>
      <c r="G37" s="121"/>
      <c r="H37" s="137"/>
      <c r="I37" s="121"/>
      <c r="J37" s="121"/>
      <c r="K37" s="121"/>
      <c r="L37" s="121"/>
      <c r="M37" s="121"/>
      <c r="N37" s="121"/>
      <c r="O37" s="121"/>
      <c r="P37" s="121"/>
      <c r="Q37" s="121"/>
      <c r="R37" s="121"/>
      <c r="S37" s="121"/>
      <c r="T37" s="121"/>
      <c r="U37" s="121"/>
      <c r="V37" s="121"/>
      <c r="W37" s="121"/>
      <c r="X37" s="121"/>
      <c r="Y37" s="121"/>
      <c r="Z37" s="121"/>
      <c r="AA37" s="313" t="s">
        <v>340</v>
      </c>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Z37" s="115"/>
      <c r="DA37" s="99" t="s">
        <v>15</v>
      </c>
      <c r="DC37" s="99" t="s">
        <v>174</v>
      </c>
      <c r="EA37" s="113"/>
      <c r="ED37" s="99" t="s">
        <v>36</v>
      </c>
    </row>
    <row r="38" spans="1:134" ht="10.15" customHeight="1" x14ac:dyDescent="0.2">
      <c r="A38" s="139"/>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313"/>
      <c r="AB38" s="137"/>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Z38" s="115"/>
      <c r="DA38" s="99" t="s">
        <v>16</v>
      </c>
      <c r="DC38" s="99" t="s">
        <v>332</v>
      </c>
      <c r="DK38" s="253"/>
      <c r="DL38" s="253"/>
      <c r="DM38" s="253"/>
      <c r="DN38" s="282"/>
      <c r="EA38" s="113"/>
      <c r="ED38" s="99" t="s">
        <v>37</v>
      </c>
    </row>
    <row r="39" spans="1:134" ht="10.15" customHeight="1" x14ac:dyDescent="0.2">
      <c r="A39" s="139"/>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313"/>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Z39" s="115"/>
      <c r="DC39" s="99" t="s">
        <v>346</v>
      </c>
      <c r="DQ39" s="283"/>
      <c r="DR39" s="283"/>
      <c r="DS39" s="283"/>
      <c r="DT39" s="283"/>
      <c r="EA39" s="113"/>
      <c r="ED39" s="99" t="s">
        <v>38</v>
      </c>
    </row>
    <row r="40" spans="1:134" ht="10.15" customHeight="1" x14ac:dyDescent="0.2">
      <c r="A40" s="139"/>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313"/>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Z40" s="115"/>
      <c r="DA40" s="99" t="s">
        <v>53</v>
      </c>
      <c r="DC40" s="99" t="s">
        <v>195</v>
      </c>
      <c r="DH40" s="253"/>
      <c r="DI40" s="282"/>
      <c r="DJ40" s="282"/>
      <c r="DK40" s="282"/>
      <c r="EA40" s="113"/>
      <c r="ED40" s="99" t="s">
        <v>39</v>
      </c>
    </row>
    <row r="41" spans="1:134" ht="10.15" customHeight="1" x14ac:dyDescent="0.2">
      <c r="A41" s="139"/>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48"/>
      <c r="AA41" s="313"/>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Z41" s="115"/>
      <c r="DA41" s="99" t="s">
        <v>59</v>
      </c>
      <c r="DC41" s="99" t="s">
        <v>174</v>
      </c>
      <c r="EA41" s="113"/>
      <c r="ED41" s="99" t="s">
        <v>250</v>
      </c>
    </row>
    <row r="42" spans="1:134" ht="10.15" customHeight="1" x14ac:dyDescent="0.2">
      <c r="A42" s="139"/>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51"/>
      <c r="AA42" s="313"/>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Z42" s="115"/>
      <c r="DA42" s="99" t="s">
        <v>66</v>
      </c>
      <c r="DC42" s="154" t="s">
        <v>358</v>
      </c>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60"/>
      <c r="ED42" s="99" t="s">
        <v>249</v>
      </c>
    </row>
    <row r="43" spans="1:134" ht="10.15" customHeight="1" x14ac:dyDescent="0.2">
      <c r="A43" s="139"/>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51"/>
      <c r="AA43" s="313"/>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Z43" s="115"/>
      <c r="DA43" s="99" t="s">
        <v>77</v>
      </c>
      <c r="DC43" s="99" t="s">
        <v>159</v>
      </c>
      <c r="EA43" s="113"/>
      <c r="ED43" s="99" t="s">
        <v>248</v>
      </c>
    </row>
    <row r="44" spans="1:134" ht="10.15" customHeight="1" x14ac:dyDescent="0.2">
      <c r="A44" s="139"/>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51"/>
      <c r="AA44" s="313"/>
      <c r="AB44" s="121"/>
      <c r="AC44" s="121"/>
      <c r="AD44" s="121"/>
      <c r="AE44" s="121"/>
      <c r="AF44" s="121"/>
      <c r="AG44" s="121"/>
      <c r="AH44" s="121"/>
      <c r="AI44" s="121"/>
      <c r="AJ44" s="121"/>
      <c r="AK44" s="121"/>
      <c r="AL44" s="121"/>
      <c r="AM44" s="121"/>
      <c r="AN44" s="121"/>
      <c r="AO44" s="121"/>
      <c r="AP44" s="121"/>
      <c r="AQ44" s="121"/>
      <c r="AR44" s="121"/>
      <c r="AS44" s="121"/>
      <c r="AT44" s="121"/>
      <c r="AU44" s="121"/>
      <c r="AV44" s="130"/>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Z44" s="115"/>
      <c r="EA44" s="113"/>
      <c r="ED44" s="99" t="s">
        <v>247</v>
      </c>
    </row>
    <row r="45" spans="1:134" ht="10.15" customHeight="1" x14ac:dyDescent="0.2">
      <c r="A45" s="139"/>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49"/>
      <c r="AB45" s="121"/>
      <c r="AC45" s="121"/>
      <c r="AD45" s="121"/>
      <c r="AE45" s="121"/>
      <c r="AF45" s="121"/>
      <c r="AG45" s="121"/>
      <c r="AH45" s="121"/>
      <c r="AI45" s="121"/>
      <c r="AJ45" s="121"/>
      <c r="AK45" s="121"/>
      <c r="AL45" s="121"/>
      <c r="AM45" s="121"/>
      <c r="AN45" s="121"/>
      <c r="AO45" s="121"/>
      <c r="AP45" s="121"/>
      <c r="AQ45" s="121"/>
      <c r="AR45" s="121"/>
      <c r="AS45" s="121"/>
      <c r="AT45" s="121"/>
      <c r="AU45" s="121"/>
      <c r="AV45" s="130"/>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Z45" s="115"/>
      <c r="DA45" s="99" t="s">
        <v>345</v>
      </c>
      <c r="EA45" s="113"/>
      <c r="ED45" s="99" t="s">
        <v>246</v>
      </c>
    </row>
    <row r="46" spans="1:134" ht="10.15" customHeight="1" x14ac:dyDescent="0.2">
      <c r="A46" s="139"/>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49"/>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Z46" s="115"/>
      <c r="DA46" s="99" t="s">
        <v>344</v>
      </c>
      <c r="EA46" s="113"/>
      <c r="ED46" s="99" t="s">
        <v>245</v>
      </c>
    </row>
    <row r="47" spans="1:134" ht="10.15" customHeight="1" x14ac:dyDescent="0.2">
      <c r="A47" s="139"/>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49"/>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30"/>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Z47" s="115"/>
      <c r="EA47" s="113"/>
      <c r="ED47" s="99" t="s">
        <v>244</v>
      </c>
    </row>
    <row r="48" spans="1:134" ht="10.15" customHeight="1" x14ac:dyDescent="0.2">
      <c r="A48" s="139"/>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49"/>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30"/>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Z48" s="115"/>
      <c r="EA48" s="113"/>
      <c r="ED48" s="99" t="s">
        <v>243</v>
      </c>
    </row>
    <row r="49" spans="1:134" ht="10.15" customHeight="1" x14ac:dyDescent="0.2">
      <c r="A49" s="139"/>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Z49" s="115"/>
      <c r="EA49" s="113"/>
    </row>
    <row r="50" spans="1:134" ht="10.15" customHeight="1" x14ac:dyDescent="0.2">
      <c r="A50" s="139"/>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Z50" s="115"/>
      <c r="EA50" s="113"/>
    </row>
    <row r="51" spans="1:134" ht="10.15" customHeight="1" x14ac:dyDescent="0.2">
      <c r="A51" s="139"/>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Z51" s="115"/>
      <c r="EA51" s="113"/>
      <c r="ED51" s="99">
        <v>1</v>
      </c>
    </row>
    <row r="52" spans="1:134" ht="10.15" customHeight="1" x14ac:dyDescent="0.2">
      <c r="A52" s="139"/>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55"/>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Z52" s="115"/>
      <c r="EA52" s="113"/>
      <c r="ED52" s="99">
        <v>2</v>
      </c>
    </row>
    <row r="53" spans="1:134" ht="10.15" customHeight="1" x14ac:dyDescent="0.2">
      <c r="A53" s="139"/>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55"/>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Z53" s="117"/>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20"/>
      <c r="ED53" s="99">
        <v>3</v>
      </c>
    </row>
    <row r="54" spans="1:134" ht="10.15" customHeight="1" x14ac:dyDescent="0.2">
      <c r="A54" s="139"/>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Z54" s="104" t="s">
        <v>285</v>
      </c>
      <c r="DA54" s="105"/>
      <c r="DB54" s="105"/>
      <c r="DC54" s="105"/>
      <c r="DD54" s="105"/>
      <c r="DE54" s="105"/>
      <c r="DF54" s="105"/>
      <c r="DG54" s="105"/>
      <c r="DH54" s="105"/>
      <c r="DI54" s="105"/>
      <c r="DJ54" s="105"/>
      <c r="DK54" s="105"/>
      <c r="DL54" s="105"/>
      <c r="DM54" s="105"/>
      <c r="DN54" s="105"/>
      <c r="DO54" s="105"/>
      <c r="DP54" s="105"/>
      <c r="DQ54" s="104"/>
      <c r="DR54" s="105"/>
      <c r="DS54" s="106"/>
      <c r="DT54" s="104"/>
      <c r="DU54" s="105"/>
      <c r="DV54" s="106"/>
      <c r="DW54" s="246"/>
      <c r="DX54" s="247"/>
      <c r="DY54" s="247"/>
      <c r="DZ54" s="247"/>
      <c r="EA54" s="248"/>
      <c r="ED54" s="99">
        <v>4</v>
      </c>
    </row>
    <row r="55" spans="1:134" ht="10.15" customHeight="1" x14ac:dyDescent="0.2">
      <c r="A55" s="139"/>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Z55" s="104"/>
      <c r="DA55" s="105"/>
      <c r="DB55" s="105"/>
      <c r="DC55" s="105"/>
      <c r="DD55" s="105"/>
      <c r="DE55" s="105"/>
      <c r="DF55" s="105"/>
      <c r="DG55" s="105"/>
      <c r="DH55" s="105"/>
      <c r="DI55" s="105"/>
      <c r="DJ55" s="105"/>
      <c r="DK55" s="105"/>
      <c r="DL55" s="105"/>
      <c r="DM55" s="105"/>
      <c r="DN55" s="105"/>
      <c r="DO55" s="105"/>
      <c r="DP55" s="105"/>
      <c r="DQ55" s="104" t="s">
        <v>106</v>
      </c>
      <c r="DR55" s="105"/>
      <c r="DS55" s="106"/>
      <c r="DT55" s="107" t="s">
        <v>107</v>
      </c>
      <c r="DU55" s="105"/>
      <c r="DV55" s="106"/>
      <c r="DW55" s="105" t="s">
        <v>108</v>
      </c>
      <c r="DX55" s="105"/>
      <c r="DY55" s="105"/>
      <c r="DZ55" s="105"/>
      <c r="EA55" s="108"/>
      <c r="ED55" s="99">
        <v>5</v>
      </c>
    </row>
    <row r="56" spans="1:134" ht="10.15" customHeight="1" x14ac:dyDescent="0.2">
      <c r="A56" s="139"/>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Z56" s="109" t="s">
        <v>258</v>
      </c>
      <c r="DA56" s="110"/>
      <c r="DB56" s="110"/>
      <c r="DC56" s="110"/>
      <c r="DD56" s="110"/>
      <c r="DE56" s="110"/>
      <c r="DF56" s="110"/>
      <c r="DG56" s="110"/>
      <c r="DH56" s="110"/>
      <c r="DI56" s="110"/>
      <c r="DJ56" s="110"/>
      <c r="DK56" s="110"/>
      <c r="DL56" s="110"/>
      <c r="DM56" s="110"/>
      <c r="DN56" s="110"/>
      <c r="DO56" s="110"/>
      <c r="DP56" s="111"/>
      <c r="DQ56" s="99" t="s">
        <v>273</v>
      </c>
      <c r="EA56" s="113"/>
      <c r="ED56" s="99">
        <v>6</v>
      </c>
    </row>
    <row r="57" spans="1:134" ht="10.15" customHeight="1" x14ac:dyDescent="0.2">
      <c r="A57" s="139"/>
      <c r="B57" s="121"/>
      <c r="C57" s="121"/>
      <c r="D57" s="121"/>
      <c r="E57" s="121"/>
      <c r="F57" s="121"/>
      <c r="G57" s="121"/>
      <c r="H57" s="121">
        <v>1</v>
      </c>
      <c r="I57" s="121"/>
      <c r="J57" s="121"/>
      <c r="K57" s="156"/>
      <c r="L57" s="121"/>
      <c r="M57" s="121"/>
      <c r="N57" s="121"/>
      <c r="O57" s="121">
        <v>2</v>
      </c>
      <c r="P57" s="121"/>
      <c r="Q57" s="121"/>
      <c r="R57" s="156"/>
      <c r="S57" s="121"/>
      <c r="T57" s="121"/>
      <c r="U57" s="121"/>
      <c r="V57" s="121">
        <v>3</v>
      </c>
      <c r="W57" s="121"/>
      <c r="X57" s="121"/>
      <c r="Y57" s="156"/>
      <c r="Z57" s="121"/>
      <c r="AA57" s="121"/>
      <c r="AB57" s="281" t="str">
        <f>IF(DL33=0,"nbre conduites",DL33)</f>
        <v>nbre conduites</v>
      </c>
      <c r="AC57" s="281"/>
      <c r="AD57" s="281"/>
      <c r="AE57" s="281"/>
      <c r="AF57" s="281"/>
      <c r="AG57" s="281"/>
      <c r="AH57" s="281"/>
      <c r="AI57" s="28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v>2</v>
      </c>
      <c r="CC57" s="121"/>
      <c r="CD57" s="121"/>
      <c r="CE57" s="121"/>
      <c r="CF57" s="281" t="str">
        <f>IF(DQ39=0,"nbre pompes immergées",DQ39)</f>
        <v>nbre pompes immergées</v>
      </c>
      <c r="CG57" s="281"/>
      <c r="CH57" s="281"/>
      <c r="CI57" s="281"/>
      <c r="CJ57" s="281"/>
      <c r="CK57" s="281"/>
      <c r="CL57" s="281"/>
      <c r="CM57" s="281"/>
      <c r="CN57" s="281"/>
      <c r="CO57" s="281"/>
      <c r="CP57" s="281"/>
      <c r="CQ57" s="121"/>
      <c r="CR57" s="121"/>
      <c r="CS57" s="121"/>
      <c r="CT57" s="121"/>
      <c r="CU57" s="121"/>
      <c r="CV57" s="121"/>
      <c r="CW57" s="121"/>
      <c r="CX57" s="121"/>
      <c r="CZ57" s="115"/>
      <c r="DP57" s="116"/>
      <c r="EA57" s="113"/>
      <c r="ED57" s="99">
        <v>7</v>
      </c>
    </row>
    <row r="58" spans="1:134" ht="10.15" customHeight="1" x14ac:dyDescent="0.2">
      <c r="A58" s="139"/>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Z58" s="240" t="str">
        <f>'Données du projet'!N45</f>
        <v>BOFAS</v>
      </c>
      <c r="DA58" s="241"/>
      <c r="DB58" s="241"/>
      <c r="DC58" s="241"/>
      <c r="DD58" s="241"/>
      <c r="DE58" s="241"/>
      <c r="DF58" s="241"/>
      <c r="DG58" s="241"/>
      <c r="DH58" s="241"/>
      <c r="DI58" s="241"/>
      <c r="DJ58" s="241"/>
      <c r="DK58" s="241"/>
      <c r="DL58" s="241"/>
      <c r="DM58" s="241"/>
      <c r="DN58" s="241"/>
      <c r="DO58" s="241"/>
      <c r="DP58" s="242"/>
      <c r="DQ58" s="243">
        <f>'Données du projet'!AE45</f>
        <v>0</v>
      </c>
      <c r="DR58" s="244"/>
      <c r="DS58" s="244"/>
      <c r="DT58" s="244"/>
      <c r="DU58" s="244"/>
      <c r="DV58" s="244"/>
      <c r="DW58" s="244"/>
      <c r="DX58" s="244"/>
      <c r="DY58" s="244"/>
      <c r="DZ58" s="244"/>
      <c r="EA58" s="245"/>
      <c r="ED58" s="99">
        <v>8</v>
      </c>
    </row>
    <row r="59" spans="1:134" ht="10.15" customHeight="1" x14ac:dyDescent="0.2">
      <c r="A59" s="139"/>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Z59" s="117"/>
      <c r="DA59" s="118"/>
      <c r="DB59" s="118"/>
      <c r="DC59" s="118"/>
      <c r="DD59" s="118"/>
      <c r="DE59" s="118"/>
      <c r="DF59" s="118"/>
      <c r="DG59" s="118"/>
      <c r="DH59" s="118"/>
      <c r="DI59" s="118"/>
      <c r="DJ59" s="118"/>
      <c r="DK59" s="118"/>
      <c r="DL59" s="118"/>
      <c r="DM59" s="118"/>
      <c r="DN59" s="118"/>
      <c r="DO59" s="118"/>
      <c r="DP59" s="119"/>
      <c r="DQ59" s="117"/>
      <c r="DR59" s="118"/>
      <c r="DS59" s="118"/>
      <c r="DT59" s="118"/>
      <c r="DU59" s="118"/>
      <c r="DV59" s="118"/>
      <c r="DW59" s="118"/>
      <c r="DX59" s="118"/>
      <c r="DY59" s="118"/>
      <c r="DZ59" s="118"/>
      <c r="EA59" s="120"/>
      <c r="ED59" s="99">
        <v>9</v>
      </c>
    </row>
    <row r="60" spans="1:134" ht="10.15" customHeight="1" x14ac:dyDescent="0.2">
      <c r="A60" s="127"/>
      <c r="CZ60" s="109" t="s">
        <v>111</v>
      </c>
      <c r="DA60" s="110"/>
      <c r="DB60" s="110"/>
      <c r="DC60" s="110"/>
      <c r="DD60" s="110"/>
      <c r="DE60" s="110"/>
      <c r="DF60" s="110"/>
      <c r="DG60" s="110"/>
      <c r="DH60" s="110"/>
      <c r="DI60" s="110"/>
      <c r="DJ60" s="110"/>
      <c r="DK60" s="110"/>
      <c r="DL60" s="110"/>
      <c r="DM60" s="110"/>
      <c r="DN60" s="110"/>
      <c r="DO60" s="110"/>
      <c r="DP60" s="111"/>
      <c r="EA60" s="113"/>
      <c r="ED60" s="99">
        <v>10</v>
      </c>
    </row>
    <row r="61" spans="1:134" ht="10.15" customHeight="1" x14ac:dyDescent="0.2">
      <c r="A61" s="127"/>
      <c r="CZ61" s="115"/>
      <c r="DP61" s="116"/>
      <c r="EA61" s="113"/>
      <c r="ED61" s="99">
        <v>11</v>
      </c>
    </row>
    <row r="62" spans="1:134" ht="10.15" customHeight="1" x14ac:dyDescent="0.2">
      <c r="A62" s="127"/>
      <c r="CZ62" s="240">
        <f>'Données du projet'!N49</f>
        <v>0</v>
      </c>
      <c r="DA62" s="241"/>
      <c r="DB62" s="241"/>
      <c r="DC62" s="241"/>
      <c r="DD62" s="241"/>
      <c r="DE62" s="241"/>
      <c r="DF62" s="241"/>
      <c r="DG62" s="241"/>
      <c r="DH62" s="241"/>
      <c r="DI62" s="241"/>
      <c r="DJ62" s="241"/>
      <c r="DK62" s="241"/>
      <c r="DL62" s="241"/>
      <c r="DM62" s="241"/>
      <c r="DN62" s="241"/>
      <c r="DO62" s="241"/>
      <c r="DP62" s="242"/>
      <c r="EA62" s="113"/>
    </row>
    <row r="63" spans="1:134" ht="10.15" customHeight="1" x14ac:dyDescent="0.2">
      <c r="A63" s="127"/>
      <c r="CZ63" s="117"/>
      <c r="DA63" s="118"/>
      <c r="DB63" s="118"/>
      <c r="DC63" s="118"/>
      <c r="DD63" s="118"/>
      <c r="DE63" s="118"/>
      <c r="DF63" s="118"/>
      <c r="DG63" s="118"/>
      <c r="DH63" s="118"/>
      <c r="DI63" s="118"/>
      <c r="DJ63" s="118"/>
      <c r="DK63" s="118"/>
      <c r="DL63" s="118"/>
      <c r="DM63" s="118"/>
      <c r="DN63" s="118"/>
      <c r="DO63" s="118"/>
      <c r="DP63" s="119"/>
      <c r="EA63" s="113"/>
      <c r="ED63" s="99" t="s">
        <v>32</v>
      </c>
    </row>
    <row r="64" spans="1:134" ht="10.15" customHeight="1" x14ac:dyDescent="0.2">
      <c r="A64" s="127"/>
      <c r="CZ64" s="109" t="s">
        <v>112</v>
      </c>
      <c r="DA64" s="110"/>
      <c r="DB64" s="110"/>
      <c r="DC64" s="110"/>
      <c r="DD64" s="110"/>
      <c r="DE64" s="110"/>
      <c r="DF64" s="110"/>
      <c r="DG64" s="110"/>
      <c r="DH64" s="110"/>
      <c r="DI64" s="110"/>
      <c r="DJ64" s="110"/>
      <c r="DK64" s="110"/>
      <c r="DL64" s="110"/>
      <c r="DM64" s="110"/>
      <c r="DN64" s="110"/>
      <c r="DO64" s="110"/>
      <c r="DP64" s="111"/>
      <c r="EA64" s="113"/>
      <c r="ED64" s="99" t="s">
        <v>34</v>
      </c>
    </row>
    <row r="65" spans="1:134" ht="10.15" customHeight="1" x14ac:dyDescent="0.2">
      <c r="A65" s="127"/>
      <c r="CZ65" s="233" t="s">
        <v>405</v>
      </c>
      <c r="DA65" s="256"/>
      <c r="DB65" s="256"/>
      <c r="DC65" s="256"/>
      <c r="DD65" s="256"/>
      <c r="DE65" s="256"/>
      <c r="DF65" s="256"/>
      <c r="DG65" s="256"/>
      <c r="DH65" s="256"/>
      <c r="DI65" s="256"/>
      <c r="DJ65" s="256"/>
      <c r="DK65" s="256"/>
      <c r="DL65" s="256"/>
      <c r="DM65" s="256"/>
      <c r="DN65" s="256"/>
      <c r="DO65" s="256"/>
      <c r="DP65" s="257"/>
      <c r="EA65" s="113"/>
      <c r="ED65" s="99" t="s">
        <v>35</v>
      </c>
    </row>
    <row r="66" spans="1:134" ht="10.15" customHeight="1" x14ac:dyDescent="0.2">
      <c r="A66" s="127"/>
      <c r="CZ66" s="233"/>
      <c r="DA66" s="256"/>
      <c r="DB66" s="256"/>
      <c r="DC66" s="256"/>
      <c r="DD66" s="256"/>
      <c r="DE66" s="256"/>
      <c r="DF66" s="256"/>
      <c r="DG66" s="256"/>
      <c r="DH66" s="256"/>
      <c r="DI66" s="256"/>
      <c r="DJ66" s="256"/>
      <c r="DK66" s="256"/>
      <c r="DL66" s="256"/>
      <c r="DM66" s="256"/>
      <c r="DN66" s="256"/>
      <c r="DO66" s="256"/>
      <c r="DP66" s="257"/>
      <c r="EA66" s="113"/>
    </row>
    <row r="67" spans="1:134" ht="10.15" customHeight="1" x14ac:dyDescent="0.2">
      <c r="A67" s="127"/>
      <c r="CZ67" s="258"/>
      <c r="DA67" s="259"/>
      <c r="DB67" s="259"/>
      <c r="DC67" s="259"/>
      <c r="DD67" s="259"/>
      <c r="DE67" s="259"/>
      <c r="DF67" s="259"/>
      <c r="DG67" s="259"/>
      <c r="DH67" s="259"/>
      <c r="DI67" s="259"/>
      <c r="DJ67" s="259"/>
      <c r="DK67" s="259"/>
      <c r="DL67" s="259"/>
      <c r="DM67" s="259"/>
      <c r="DN67" s="259"/>
      <c r="DO67" s="259"/>
      <c r="DP67" s="260"/>
      <c r="EA67" s="113"/>
    </row>
    <row r="68" spans="1:134" ht="10.15" customHeight="1" x14ac:dyDescent="0.2">
      <c r="A68" s="127"/>
      <c r="CZ68" s="223" t="s">
        <v>114</v>
      </c>
      <c r="DA68" s="224"/>
      <c r="DB68" s="224"/>
      <c r="DC68" s="230"/>
      <c r="DD68" s="223" t="s">
        <v>115</v>
      </c>
      <c r="DE68" s="224"/>
      <c r="DF68" s="224"/>
      <c r="DG68" s="230"/>
      <c r="DH68" s="223" t="s">
        <v>116</v>
      </c>
      <c r="DI68" s="224"/>
      <c r="DJ68" s="224"/>
      <c r="DK68" s="224"/>
      <c r="DL68" s="230"/>
      <c r="DM68" s="223" t="s">
        <v>117</v>
      </c>
      <c r="DN68" s="224"/>
      <c r="DO68" s="224"/>
      <c r="DP68" s="230"/>
      <c r="DQ68" s="223" t="s">
        <v>337</v>
      </c>
      <c r="DR68" s="224"/>
      <c r="DS68" s="224"/>
      <c r="DT68" s="224"/>
      <c r="DU68" s="230"/>
      <c r="DV68" s="223" t="s">
        <v>336</v>
      </c>
      <c r="DW68" s="224"/>
      <c r="DX68" s="224"/>
      <c r="DY68" s="224"/>
      <c r="DZ68" s="224"/>
      <c r="EA68" s="225"/>
    </row>
    <row r="69" spans="1:134" ht="10.15" customHeight="1" thickBot="1" x14ac:dyDescent="0.25">
      <c r="A69" s="135"/>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22"/>
      <c r="CO69" s="122"/>
      <c r="CP69" s="122"/>
      <c r="CQ69" s="122"/>
      <c r="CR69" s="122"/>
      <c r="CS69" s="122"/>
      <c r="CT69" s="122"/>
      <c r="CU69" s="122"/>
      <c r="CV69" s="122"/>
      <c r="CW69" s="122"/>
      <c r="CX69" s="122"/>
      <c r="CY69" s="141"/>
      <c r="CZ69" s="226"/>
      <c r="DA69" s="227"/>
      <c r="DB69" s="227"/>
      <c r="DC69" s="228"/>
      <c r="DD69" s="226" t="s">
        <v>279</v>
      </c>
      <c r="DE69" s="227"/>
      <c r="DF69" s="227"/>
      <c r="DG69" s="227"/>
      <c r="DH69" s="226"/>
      <c r="DI69" s="227"/>
      <c r="DJ69" s="227"/>
      <c r="DK69" s="227"/>
      <c r="DL69" s="228"/>
      <c r="DM69" s="226"/>
      <c r="DN69" s="227"/>
      <c r="DO69" s="227"/>
      <c r="DP69" s="228"/>
      <c r="DQ69" s="226">
        <f>'Données du projet'!AE56</f>
        <v>0</v>
      </c>
      <c r="DR69" s="227"/>
      <c r="DS69" s="227"/>
      <c r="DT69" s="227"/>
      <c r="DU69" s="228"/>
      <c r="DV69" s="226" t="s">
        <v>186</v>
      </c>
      <c r="DW69" s="227"/>
      <c r="DX69" s="227"/>
      <c r="DY69" s="227"/>
      <c r="DZ69" s="227"/>
      <c r="EA69" s="229"/>
    </row>
    <row r="70" spans="1:134" ht="10.15" customHeight="1" x14ac:dyDescent="0.2"/>
    <row r="71" spans="1:134" ht="10.15" customHeight="1" x14ac:dyDescent="0.2"/>
    <row r="73" spans="1:134" x14ac:dyDescent="0.2">
      <c r="C73" s="157"/>
    </row>
  </sheetData>
  <sheetProtection selectLockedCells="1"/>
  <mergeCells count="27">
    <mergeCell ref="CZ62:DP62"/>
    <mergeCell ref="DV69:EA69"/>
    <mergeCell ref="DM68:DP68"/>
    <mergeCell ref="DQ68:DU68"/>
    <mergeCell ref="DV68:EA68"/>
    <mergeCell ref="CZ68:DC68"/>
    <mergeCell ref="DD68:DG68"/>
    <mergeCell ref="DH68:DL68"/>
    <mergeCell ref="CZ65:DP67"/>
    <mergeCell ref="CZ69:DC69"/>
    <mergeCell ref="DD69:DG69"/>
    <mergeCell ref="DH69:DL69"/>
    <mergeCell ref="DM69:DP69"/>
    <mergeCell ref="DQ69:DU69"/>
    <mergeCell ref="DW54:EA54"/>
    <mergeCell ref="AB57:AI57"/>
    <mergeCell ref="CF57:CP57"/>
    <mergeCell ref="CZ58:DP58"/>
    <mergeCell ref="DQ58:EA58"/>
    <mergeCell ref="DQ39:DT39"/>
    <mergeCell ref="DH40:DK40"/>
    <mergeCell ref="AA37:AA44"/>
    <mergeCell ref="AA24:AA27"/>
    <mergeCell ref="DL32:DO32"/>
    <mergeCell ref="DL33:DO33"/>
    <mergeCell ref="DK36:DN36"/>
    <mergeCell ref="DK38:DN38"/>
  </mergeCells>
  <dataValidations count="3">
    <dataValidation type="list" allowBlank="1" showInputMessage="1" showErrorMessage="1" sqref="DK38:DM38 DL32:DN32" xr:uid="{00000000-0002-0000-0C00-000000000000}">
      <formula1>$ED$4:$ED$12</formula1>
    </dataValidation>
    <dataValidation type="list" allowBlank="1" showInputMessage="1" showErrorMessage="1" sqref="DK36:DN36" xr:uid="{00000000-0002-0000-0C00-000001000000}">
      <formula1>$ED$63:$ED$65</formula1>
    </dataValidation>
    <dataValidation type="list" allowBlank="1" showInputMessage="1" showErrorMessage="1" sqref="DH40" xr:uid="{00000000-0002-0000-0C00-000002000000}">
      <formula1>$ED$34:$ED$36</formula1>
    </dataValidation>
  </dataValidations>
  <pageMargins left="0.70866141732283472" right="0.70866141732283472" top="0.74803149606299213" bottom="0.74803149606299213" header="0.31496062992125984" footer="0.31496062992125984"/>
  <pageSetup paperSize="9" scale="58" orientation="landscape" r:id="rId1"/>
  <headerFooter>
    <oddHeader>&amp;C&amp;"Trebuchet MS,Standaard"&amp;F</oddHeader>
    <oddFooter>&amp;L&amp;"Trebuchet MS,Standaard"Date d'impression: &amp;D&amp;R&amp;"Trebuchet MS,Standaard"&amp;P/&amp;N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Y74"/>
  <sheetViews>
    <sheetView zoomScaleNormal="100" workbookViewId="0">
      <selection activeCell="BN37" sqref="BN37"/>
    </sheetView>
  </sheetViews>
  <sheetFormatPr defaultColWidth="0" defaultRowHeight="13.5" x14ac:dyDescent="0.2"/>
  <cols>
    <col min="1" max="119" width="1.7109375" style="99" customWidth="1"/>
    <col min="120" max="120" width="3.42578125" style="99" customWidth="1"/>
    <col min="121" max="122" width="1.7109375" style="99" customWidth="1"/>
    <col min="123" max="127" width="8.85546875" style="99" hidden="1" customWidth="1"/>
    <col min="128" max="155" width="9.140625" style="99" hidden="1" customWidth="1"/>
    <col min="156" max="16384" width="8.85546875" style="99" hidden="1"/>
  </cols>
  <sheetData>
    <row r="1" spans="1:124" ht="10.15" customHeight="1" x14ac:dyDescent="0.2">
      <c r="A1" s="123"/>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6"/>
    </row>
    <row r="2" spans="1:124" ht="10.15" customHeight="1" x14ac:dyDescent="0.2">
      <c r="A2" s="139"/>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P2" s="113"/>
    </row>
    <row r="3" spans="1:124" ht="10.15" customHeight="1" x14ac:dyDescent="0.2">
      <c r="A3" s="139"/>
      <c r="B3" s="121"/>
      <c r="C3" s="121"/>
      <c r="D3" s="121"/>
      <c r="E3" s="121"/>
      <c r="F3" s="121"/>
      <c r="G3" s="121"/>
      <c r="H3" s="121"/>
      <c r="I3" s="121"/>
      <c r="J3" s="121"/>
      <c r="K3" s="121"/>
      <c r="L3" s="128"/>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P3" s="113"/>
      <c r="DS3" s="99" t="s">
        <v>256</v>
      </c>
    </row>
    <row r="4" spans="1:124" ht="10.15" customHeight="1" x14ac:dyDescent="0.2">
      <c r="A4" s="139"/>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P4" s="113"/>
      <c r="DS4" s="99" t="s">
        <v>22</v>
      </c>
      <c r="DT4" s="99">
        <v>20</v>
      </c>
    </row>
    <row r="5" spans="1:124" ht="10.15" customHeight="1" x14ac:dyDescent="0.2">
      <c r="A5" s="139"/>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P5" s="113"/>
      <c r="DS5" s="99" t="s">
        <v>23</v>
      </c>
      <c r="DT5" s="99">
        <v>25</v>
      </c>
    </row>
    <row r="6" spans="1:124" ht="10.15" customHeight="1" x14ac:dyDescent="0.2">
      <c r="A6" s="139"/>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P6" s="113"/>
      <c r="DS6" s="99" t="s">
        <v>24</v>
      </c>
      <c r="DT6" s="99">
        <v>32</v>
      </c>
    </row>
    <row r="7" spans="1:124" ht="10.15" customHeight="1" x14ac:dyDescent="0.2">
      <c r="A7" s="139"/>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P7" s="113"/>
      <c r="DS7" s="99" t="s">
        <v>215</v>
      </c>
      <c r="DT7" s="99">
        <v>40</v>
      </c>
    </row>
    <row r="8" spans="1:124" ht="10.15" customHeight="1" x14ac:dyDescent="0.2">
      <c r="A8" s="139"/>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46"/>
      <c r="AN8" s="137"/>
      <c r="AO8" s="137"/>
      <c r="AP8" s="137"/>
      <c r="AQ8" s="137"/>
      <c r="AR8" s="137"/>
      <c r="AS8" s="137"/>
      <c r="AT8" s="137"/>
      <c r="AU8" s="137"/>
      <c r="AV8" s="137"/>
      <c r="AW8" s="137"/>
      <c r="AX8" s="137"/>
      <c r="AY8" s="137"/>
      <c r="AZ8" s="147"/>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P8" s="113"/>
      <c r="DS8" s="99" t="s">
        <v>25</v>
      </c>
      <c r="DT8" s="99">
        <v>50</v>
      </c>
    </row>
    <row r="9" spans="1:124" ht="10.15" customHeight="1" x14ac:dyDescent="0.2">
      <c r="A9" s="139"/>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37"/>
      <c r="AN9" s="137"/>
      <c r="AO9" s="137"/>
      <c r="AP9" s="137"/>
      <c r="AQ9" s="137"/>
      <c r="AR9" s="137"/>
      <c r="AS9" s="137"/>
      <c r="AT9" s="137"/>
      <c r="AU9" s="137"/>
      <c r="AV9" s="137"/>
      <c r="AW9" s="137"/>
      <c r="AX9" s="137"/>
      <c r="AY9" s="137"/>
      <c r="AZ9" s="147"/>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P9" s="113"/>
      <c r="DS9" s="99" t="s">
        <v>26</v>
      </c>
      <c r="DT9" s="99">
        <v>63</v>
      </c>
    </row>
    <row r="10" spans="1:124" ht="10.15" customHeight="1" x14ac:dyDescent="0.2">
      <c r="A10" s="139"/>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P10" s="113"/>
      <c r="DS10" s="99" t="s">
        <v>267</v>
      </c>
      <c r="DT10" s="99">
        <v>75</v>
      </c>
    </row>
    <row r="11" spans="1:124" ht="10.15" customHeight="1" x14ac:dyDescent="0.2">
      <c r="A11" s="139"/>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P11" s="113"/>
      <c r="DS11" s="99" t="s">
        <v>27</v>
      </c>
      <c r="DT11" s="99">
        <v>90</v>
      </c>
    </row>
    <row r="12" spans="1:124" ht="10.15" customHeight="1" x14ac:dyDescent="0.2">
      <c r="A12" s="139"/>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P12" s="113"/>
      <c r="DS12" s="99" t="s">
        <v>28</v>
      </c>
      <c r="DT12" s="99">
        <v>110</v>
      </c>
    </row>
    <row r="13" spans="1:124" ht="10.15" customHeight="1" x14ac:dyDescent="0.2">
      <c r="A13" s="139"/>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9"/>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P13" s="113"/>
      <c r="DS13" s="99" t="s">
        <v>255</v>
      </c>
    </row>
    <row r="14" spans="1:124" ht="10.15" customHeight="1" x14ac:dyDescent="0.2">
      <c r="A14" s="139"/>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P14" s="113"/>
      <c r="DS14" s="99" t="s">
        <v>47</v>
      </c>
    </row>
    <row r="15" spans="1:124" ht="10.15" customHeight="1" x14ac:dyDescent="0.2">
      <c r="A15" s="139"/>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P15" s="113"/>
      <c r="DS15" s="99" t="s">
        <v>48</v>
      </c>
    </row>
    <row r="16" spans="1:124" ht="10.15" customHeight="1" x14ac:dyDescent="0.2">
      <c r="A16" s="139"/>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P16" s="113"/>
      <c r="DS16" s="99" t="s">
        <v>49</v>
      </c>
    </row>
    <row r="17" spans="1:123" ht="10.15" customHeight="1" x14ac:dyDescent="0.2">
      <c r="A17" s="139"/>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t="s">
        <v>257</v>
      </c>
      <c r="CS17" s="121"/>
      <c r="CT17" s="121"/>
      <c r="CU17" s="121"/>
      <c r="CV17" s="121"/>
      <c r="CW17" s="121"/>
      <c r="CX17" s="121"/>
      <c r="CY17" s="121"/>
      <c r="CZ17" s="121"/>
      <c r="DA17" s="121"/>
      <c r="DB17" s="121"/>
      <c r="DC17" s="121"/>
      <c r="DD17" s="121"/>
      <c r="DE17" s="121"/>
      <c r="DF17" s="121"/>
      <c r="DG17" s="121"/>
      <c r="DH17" s="121"/>
      <c r="DI17" s="121"/>
      <c r="DP17" s="113"/>
      <c r="DS17" s="99" t="s">
        <v>254</v>
      </c>
    </row>
    <row r="18" spans="1:123" ht="10.15" customHeight="1" x14ac:dyDescent="0.2">
      <c r="A18" s="139"/>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P18" s="113"/>
      <c r="DS18" s="99" t="s">
        <v>50</v>
      </c>
    </row>
    <row r="19" spans="1:123" ht="10.15" customHeight="1" x14ac:dyDescent="0.2">
      <c r="A19" s="139"/>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P19" s="113"/>
      <c r="DS19" s="99" t="s">
        <v>51</v>
      </c>
    </row>
    <row r="20" spans="1:123" ht="10.15" customHeight="1" x14ac:dyDescent="0.2">
      <c r="A20" s="139"/>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P20" s="113"/>
      <c r="DS20" s="99" t="s">
        <v>253</v>
      </c>
    </row>
    <row r="21" spans="1:123" ht="10.15" customHeight="1" x14ac:dyDescent="0.2">
      <c r="A21" s="139"/>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P21" s="113"/>
      <c r="DS21" s="99" t="s">
        <v>33</v>
      </c>
    </row>
    <row r="22" spans="1:123" ht="10.15" customHeight="1" x14ac:dyDescent="0.2">
      <c r="A22" s="139"/>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P22" s="113"/>
      <c r="DS22" s="99" t="s">
        <v>29</v>
      </c>
    </row>
    <row r="23" spans="1:123" ht="10.15" customHeight="1" x14ac:dyDescent="0.2">
      <c r="A23" s="139"/>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49"/>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DP23" s="113"/>
      <c r="DS23" s="99" t="s">
        <v>30</v>
      </c>
    </row>
    <row r="24" spans="1:123" ht="10.15" customHeight="1" x14ac:dyDescent="0.2">
      <c r="A24" s="139"/>
      <c r="B24" s="121"/>
      <c r="C24" s="121"/>
      <c r="D24" s="121"/>
      <c r="E24" s="121"/>
      <c r="F24" s="121"/>
      <c r="G24" s="121"/>
      <c r="H24" s="121"/>
      <c r="I24" s="121"/>
      <c r="J24" s="121"/>
      <c r="K24" s="128"/>
      <c r="L24" s="121"/>
      <c r="M24" s="121"/>
      <c r="N24" s="121"/>
      <c r="O24" s="121"/>
      <c r="P24" s="121"/>
      <c r="Q24" s="121"/>
      <c r="R24" s="121"/>
      <c r="S24" s="121"/>
      <c r="T24" s="121"/>
      <c r="U24" s="121"/>
      <c r="V24" s="121"/>
      <c r="W24" s="121"/>
      <c r="X24" s="121"/>
      <c r="Y24" s="121"/>
      <c r="Z24" s="121"/>
      <c r="AA24" s="313" t="s">
        <v>343</v>
      </c>
      <c r="AB24" s="148"/>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DP24" s="113"/>
      <c r="DS24" s="99" t="s">
        <v>31</v>
      </c>
    </row>
    <row r="25" spans="1:123" ht="10.15" customHeight="1" x14ac:dyDescent="0.2">
      <c r="A25" s="139"/>
      <c r="B25" s="121"/>
      <c r="C25" s="121"/>
      <c r="D25" s="121"/>
      <c r="E25" s="121"/>
      <c r="F25" s="121"/>
      <c r="G25" s="121"/>
      <c r="H25" s="121"/>
      <c r="I25" s="121"/>
      <c r="J25" s="121"/>
      <c r="K25" s="121"/>
      <c r="L25" s="121"/>
      <c r="M25" s="121"/>
      <c r="N25" s="121"/>
      <c r="O25" s="121"/>
      <c r="P25" s="121"/>
      <c r="Q25" s="121"/>
      <c r="R25" s="121"/>
      <c r="S25" s="121"/>
      <c r="T25" s="121"/>
      <c r="U25" s="121"/>
      <c r="V25" s="121"/>
      <c r="W25" s="121"/>
      <c r="X25" s="149"/>
      <c r="Y25" s="121"/>
      <c r="Z25" s="121"/>
      <c r="AA25" s="271"/>
      <c r="AB25" s="15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DP25" s="113"/>
      <c r="DS25" s="99" t="s">
        <v>201</v>
      </c>
    </row>
    <row r="26" spans="1:123" ht="10.15" customHeight="1" x14ac:dyDescent="0.2">
      <c r="A26" s="139"/>
      <c r="B26" s="121"/>
      <c r="C26" s="121"/>
      <c r="D26" s="121"/>
      <c r="E26" s="121"/>
      <c r="F26" s="121"/>
      <c r="G26" s="121"/>
      <c r="H26" s="121"/>
      <c r="I26" s="121"/>
      <c r="J26" s="121"/>
      <c r="K26" s="121"/>
      <c r="L26" s="121"/>
      <c r="M26" s="121"/>
      <c r="N26" s="121"/>
      <c r="O26" s="121"/>
      <c r="P26" s="121"/>
      <c r="Q26" s="121"/>
      <c r="R26" s="121"/>
      <c r="S26" s="121"/>
      <c r="T26" s="121"/>
      <c r="U26" s="121"/>
      <c r="V26" s="121"/>
      <c r="W26" s="121"/>
      <c r="X26" s="137"/>
      <c r="Y26" s="121"/>
      <c r="Z26" s="121"/>
      <c r="AA26" s="271"/>
      <c r="AB26" s="15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DP26" s="113"/>
      <c r="DS26" s="99" t="s">
        <v>40</v>
      </c>
    </row>
    <row r="27" spans="1:123" ht="10.15" customHeight="1" x14ac:dyDescent="0.2">
      <c r="A27" s="139"/>
      <c r="B27" s="121"/>
      <c r="C27" s="121"/>
      <c r="D27" s="121"/>
      <c r="E27" s="121"/>
      <c r="F27" s="121"/>
      <c r="G27" s="121"/>
      <c r="H27" s="121"/>
      <c r="I27" s="121"/>
      <c r="J27" s="121"/>
      <c r="K27" s="121"/>
      <c r="L27" s="121"/>
      <c r="M27" s="121"/>
      <c r="N27" s="121"/>
      <c r="O27" s="121"/>
      <c r="P27" s="121"/>
      <c r="Q27" s="121"/>
      <c r="R27" s="121"/>
      <c r="S27" s="121"/>
      <c r="T27" s="121"/>
      <c r="U27" s="121"/>
      <c r="V27" s="121"/>
      <c r="W27" s="121"/>
      <c r="X27" s="137"/>
      <c r="Y27" s="121"/>
      <c r="Z27" s="121"/>
      <c r="AA27" s="271"/>
      <c r="AB27" s="15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DP27" s="113"/>
      <c r="DS27" s="99" t="s">
        <v>32</v>
      </c>
    </row>
    <row r="28" spans="1:123" ht="10.15" customHeight="1" x14ac:dyDescent="0.2">
      <c r="A28" s="139"/>
      <c r="B28" s="121"/>
      <c r="C28" s="121"/>
      <c r="D28" s="121"/>
      <c r="E28" s="121"/>
      <c r="F28" s="121"/>
      <c r="G28" s="121"/>
      <c r="H28" s="121"/>
      <c r="I28" s="121"/>
      <c r="J28" s="121"/>
      <c r="K28" s="121"/>
      <c r="L28" s="121"/>
      <c r="M28" s="121"/>
      <c r="N28" s="121"/>
      <c r="O28" s="121"/>
      <c r="P28" s="121"/>
      <c r="Q28" s="121"/>
      <c r="R28" s="121"/>
      <c r="S28" s="121"/>
      <c r="T28" s="121"/>
      <c r="U28" s="121"/>
      <c r="V28" s="121"/>
      <c r="W28" s="121"/>
      <c r="X28" s="137"/>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DP28" s="113"/>
      <c r="DS28" s="99" t="s">
        <v>252</v>
      </c>
    </row>
    <row r="29" spans="1:123" ht="10.15" customHeight="1" x14ac:dyDescent="0.2">
      <c r="A29" s="139"/>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O29" s="109"/>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52"/>
      <c r="DS29" s="99" t="s">
        <v>29</v>
      </c>
    </row>
    <row r="30" spans="1:123" ht="10.15" customHeight="1" x14ac:dyDescent="0.2">
      <c r="A30" s="139"/>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O30" s="115"/>
      <c r="CP30" s="153" t="s">
        <v>130</v>
      </c>
      <c r="DP30" s="113"/>
      <c r="DS30" s="99" t="s">
        <v>30</v>
      </c>
    </row>
    <row r="31" spans="1:123" ht="10.15" customHeight="1" x14ac:dyDescent="0.2">
      <c r="A31" s="139"/>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O31" s="115"/>
      <c r="DP31" s="113"/>
      <c r="DS31" s="99" t="s">
        <v>31</v>
      </c>
    </row>
    <row r="32" spans="1:123" ht="10.15" customHeight="1" x14ac:dyDescent="0.2">
      <c r="A32" s="139"/>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O32" s="115"/>
      <c r="CP32" s="99" t="s">
        <v>7</v>
      </c>
      <c r="CR32" s="99" t="s">
        <v>332</v>
      </c>
      <c r="DA32" s="253"/>
      <c r="DB32" s="253"/>
      <c r="DC32" s="253"/>
      <c r="DD32" s="282"/>
      <c r="DP32" s="113"/>
      <c r="DS32" s="99" t="s">
        <v>201</v>
      </c>
    </row>
    <row r="33" spans="1:123" ht="10.15" customHeight="1" x14ac:dyDescent="0.2">
      <c r="A33" s="139"/>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O33" s="115"/>
      <c r="CR33" s="99" t="s">
        <v>342</v>
      </c>
      <c r="DA33" s="283"/>
      <c r="DB33" s="283"/>
      <c r="DC33" s="283"/>
      <c r="DD33" s="283"/>
      <c r="DP33" s="113"/>
      <c r="DS33" s="99" t="s">
        <v>40</v>
      </c>
    </row>
    <row r="34" spans="1:123" ht="10.15" customHeight="1" x14ac:dyDescent="0.2">
      <c r="A34" s="139"/>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O34" s="115"/>
      <c r="CP34" s="99" t="s">
        <v>12</v>
      </c>
      <c r="CR34" s="99" t="s">
        <v>341</v>
      </c>
      <c r="DP34" s="113"/>
      <c r="DS34" s="99" t="s">
        <v>32</v>
      </c>
    </row>
    <row r="35" spans="1:123" ht="10.15" customHeight="1" x14ac:dyDescent="0.2">
      <c r="A35" s="139"/>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O35" s="115"/>
      <c r="CP35" s="99" t="s">
        <v>13</v>
      </c>
      <c r="CR35" s="158" t="str">
        <f>IF(DA32=DS4,"Vanne à bille   "&amp;DS22,IF(DA32=DS5,"Vanne à bille   "&amp;DS23,IF(DA32=DS6,"Vanne à bille   "&amp;DS24,IF(DA32=DS7,"Vanne à bille   "&amp;DS25,IF(DA32=DS8,"Vanne à bille   "&amp;DS26,IF(DA32=DS9,"Vanne à bille   "&amp;DS27,IF(DA32=DS11,"Vanne à guillotine   "&amp;DS35,IF(DA32=DS12,"Vanne à guillotine   "&amp;DS36,"Vanne à bille si diam &lt;= 63mm / Vanne à guillotine si diam &gt; 63mm"))))))))</f>
        <v>Vanne à bille si diam &lt;= 63mm / Vanne à guillotine si diam &gt; 63mm</v>
      </c>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P35" s="113"/>
      <c r="DS35" s="99" t="s">
        <v>34</v>
      </c>
    </row>
    <row r="36" spans="1:123" ht="10.15" customHeight="1" x14ac:dyDescent="0.2">
      <c r="A36" s="139"/>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O36" s="115"/>
      <c r="CP36" s="99" t="s">
        <v>14</v>
      </c>
      <c r="CR36" s="99" t="s">
        <v>195</v>
      </c>
      <c r="CW36" s="253"/>
      <c r="CX36" s="282"/>
      <c r="CY36" s="282"/>
      <c r="CZ36" s="282"/>
      <c r="DP36" s="113"/>
      <c r="DS36" s="99" t="s">
        <v>35</v>
      </c>
    </row>
    <row r="37" spans="1:123" ht="10.15" customHeight="1" x14ac:dyDescent="0.2">
      <c r="A37" s="139"/>
      <c r="B37" s="121"/>
      <c r="C37" s="121"/>
      <c r="D37" s="121"/>
      <c r="E37" s="121"/>
      <c r="F37" s="121"/>
      <c r="G37" s="121"/>
      <c r="H37" s="137"/>
      <c r="I37" s="121"/>
      <c r="J37" s="121"/>
      <c r="K37" s="121"/>
      <c r="L37" s="121"/>
      <c r="M37" s="121"/>
      <c r="N37" s="121"/>
      <c r="O37" s="121"/>
      <c r="P37" s="121"/>
      <c r="Q37" s="121"/>
      <c r="R37" s="121"/>
      <c r="S37" s="121"/>
      <c r="T37" s="121"/>
      <c r="U37" s="121"/>
      <c r="V37" s="121"/>
      <c r="W37" s="121"/>
      <c r="X37" s="121"/>
      <c r="Y37" s="121"/>
      <c r="Z37" s="121"/>
      <c r="AA37" s="313" t="s">
        <v>340</v>
      </c>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O37" s="115"/>
      <c r="CP37" s="99" t="s">
        <v>15</v>
      </c>
      <c r="CR37" s="99" t="s">
        <v>174</v>
      </c>
      <c r="DP37" s="113"/>
      <c r="DS37" s="99" t="s">
        <v>36</v>
      </c>
    </row>
    <row r="38" spans="1:123" ht="10.15" customHeight="1" x14ac:dyDescent="0.2">
      <c r="A38" s="139"/>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313"/>
      <c r="AB38" s="137"/>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O38" s="115"/>
      <c r="DP38" s="113"/>
      <c r="DS38" s="99" t="s">
        <v>37</v>
      </c>
    </row>
    <row r="39" spans="1:123" ht="10.15" customHeight="1" x14ac:dyDescent="0.2">
      <c r="A39" s="139"/>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313"/>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O39" s="115"/>
      <c r="DC39" s="162"/>
      <c r="DD39" s="162"/>
      <c r="DE39" s="162"/>
      <c r="DF39" s="162"/>
      <c r="DP39" s="113"/>
      <c r="DS39" s="99" t="s">
        <v>38</v>
      </c>
    </row>
    <row r="40" spans="1:123" ht="10.15" customHeight="1" x14ac:dyDescent="0.2">
      <c r="A40" s="139"/>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313"/>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O40" s="115"/>
      <c r="DP40" s="113"/>
      <c r="DS40" s="99" t="s">
        <v>39</v>
      </c>
    </row>
    <row r="41" spans="1:123" ht="10.15" customHeight="1" x14ac:dyDescent="0.2">
      <c r="A41" s="139"/>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48"/>
      <c r="AA41" s="313"/>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O41" s="115"/>
      <c r="DP41" s="113"/>
      <c r="DS41" s="99" t="s">
        <v>250</v>
      </c>
    </row>
    <row r="42" spans="1:123" ht="10.15" customHeight="1" x14ac:dyDescent="0.2">
      <c r="A42" s="139"/>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51"/>
      <c r="AA42" s="313"/>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O42" s="115"/>
      <c r="CP42" s="99" t="s">
        <v>66</v>
      </c>
      <c r="CR42" s="154" t="s">
        <v>358</v>
      </c>
      <c r="CS42" s="154"/>
      <c r="CT42" s="154"/>
      <c r="CU42" s="154"/>
      <c r="CV42" s="154"/>
      <c r="CW42" s="154"/>
      <c r="CX42" s="154"/>
      <c r="CY42" s="154"/>
      <c r="CZ42" s="154"/>
      <c r="DA42" s="154"/>
      <c r="DB42" s="154"/>
      <c r="DC42" s="154"/>
      <c r="DD42" s="154"/>
      <c r="DE42" s="154"/>
      <c r="DF42" s="154"/>
      <c r="DG42" s="154"/>
      <c r="DH42" s="154"/>
      <c r="DI42" s="154"/>
      <c r="DJ42" s="154"/>
      <c r="DK42" s="154"/>
      <c r="DL42" s="154"/>
      <c r="DM42" s="154"/>
      <c r="DP42" s="113"/>
      <c r="DS42" s="99" t="s">
        <v>249</v>
      </c>
    </row>
    <row r="43" spans="1:123" ht="10.15" customHeight="1" x14ac:dyDescent="0.2">
      <c r="A43" s="139"/>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51"/>
      <c r="AA43" s="313"/>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O43" s="115"/>
      <c r="CP43" s="99" t="s">
        <v>79</v>
      </c>
      <c r="CR43" s="154" t="s">
        <v>359</v>
      </c>
      <c r="CS43" s="154"/>
      <c r="CT43" s="154"/>
      <c r="CU43" s="154"/>
      <c r="CV43" s="154"/>
      <c r="CW43" s="154"/>
      <c r="CX43" s="154"/>
      <c r="CY43" s="154"/>
      <c r="CZ43" s="154"/>
      <c r="DA43" s="154"/>
      <c r="DB43" s="154"/>
      <c r="DC43" s="154"/>
      <c r="DD43" s="154"/>
      <c r="DE43" s="154"/>
      <c r="DF43" s="154"/>
      <c r="DG43" s="154"/>
      <c r="DH43" s="154"/>
      <c r="DI43" s="154"/>
      <c r="DJ43" s="154"/>
      <c r="DK43" s="154"/>
      <c r="DL43" s="154"/>
      <c r="DM43" s="154"/>
      <c r="DP43" s="113"/>
      <c r="DS43" s="99" t="s">
        <v>248</v>
      </c>
    </row>
    <row r="44" spans="1:123" ht="10.15" customHeight="1" x14ac:dyDescent="0.2">
      <c r="A44" s="139"/>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51"/>
      <c r="AA44" s="313"/>
      <c r="AB44" s="121"/>
      <c r="AC44" s="121"/>
      <c r="AD44" s="121"/>
      <c r="AE44" s="121"/>
      <c r="AF44" s="121"/>
      <c r="AG44" s="121"/>
      <c r="AH44" s="121"/>
      <c r="AI44" s="121"/>
      <c r="AJ44" s="121"/>
      <c r="AK44" s="121"/>
      <c r="AL44" s="121"/>
      <c r="AM44" s="121"/>
      <c r="AN44" s="121"/>
      <c r="AO44" s="121"/>
      <c r="AP44" s="121"/>
      <c r="AQ44" s="121"/>
      <c r="AR44" s="121"/>
      <c r="AS44" s="121"/>
      <c r="AT44" s="121"/>
      <c r="AU44" s="121"/>
      <c r="AV44" s="130"/>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O44" s="115"/>
      <c r="CP44" s="99" t="s">
        <v>80</v>
      </c>
      <c r="CR44" s="166" t="s">
        <v>339</v>
      </c>
      <c r="CS44" s="163"/>
      <c r="CT44" s="163"/>
      <c r="CU44" s="163"/>
      <c r="CV44" s="163"/>
      <c r="CW44" s="163"/>
      <c r="CX44" s="163"/>
      <c r="CY44" s="163"/>
      <c r="CZ44" s="163"/>
      <c r="DA44" s="154"/>
      <c r="DB44" s="154"/>
      <c r="DC44" s="154"/>
      <c r="DD44" s="154"/>
      <c r="DE44" s="154"/>
      <c r="DF44" s="154"/>
      <c r="DG44" s="154"/>
      <c r="DH44" s="154"/>
      <c r="DI44" s="154"/>
      <c r="DJ44" s="154"/>
      <c r="DK44" s="154"/>
      <c r="DL44" s="154"/>
      <c r="DM44" s="154"/>
      <c r="DP44" s="113"/>
      <c r="DS44" s="99" t="s">
        <v>247</v>
      </c>
    </row>
    <row r="45" spans="1:123" ht="10.15" customHeight="1" x14ac:dyDescent="0.2">
      <c r="A45" s="139"/>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30"/>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O45" s="115"/>
      <c r="CP45" s="99" t="s">
        <v>77</v>
      </c>
      <c r="CR45" s="99" t="s">
        <v>159</v>
      </c>
      <c r="DP45" s="113"/>
      <c r="DS45" s="99" t="s">
        <v>246</v>
      </c>
    </row>
    <row r="46" spans="1:123" ht="10.15" customHeight="1" x14ac:dyDescent="0.2">
      <c r="A46" s="139"/>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O46" s="115"/>
      <c r="DP46" s="113"/>
      <c r="DS46" s="99" t="s">
        <v>245</v>
      </c>
    </row>
    <row r="47" spans="1:123" ht="10.15" customHeight="1" x14ac:dyDescent="0.2">
      <c r="A47" s="139"/>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30"/>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O47" s="115"/>
      <c r="CP47" s="314" t="s">
        <v>407</v>
      </c>
      <c r="CQ47" s="315"/>
      <c r="CR47" s="315"/>
      <c r="CS47" s="315"/>
      <c r="CT47" s="315"/>
      <c r="CU47" s="315"/>
      <c r="CV47" s="315"/>
      <c r="CW47" s="315"/>
      <c r="CX47" s="315"/>
      <c r="CY47" s="315"/>
      <c r="CZ47" s="315"/>
      <c r="DA47" s="315"/>
      <c r="DB47" s="315"/>
      <c r="DC47" s="315"/>
      <c r="DD47" s="315"/>
      <c r="DE47" s="315"/>
      <c r="DF47" s="315"/>
      <c r="DG47" s="315"/>
      <c r="DH47" s="315"/>
      <c r="DI47" s="315"/>
      <c r="DJ47" s="315"/>
      <c r="DK47" s="315"/>
      <c r="DL47" s="315"/>
      <c r="DM47" s="316"/>
      <c r="DN47" s="316"/>
      <c r="DP47" s="113"/>
      <c r="DS47" s="99" t="s">
        <v>244</v>
      </c>
    </row>
    <row r="48" spans="1:123" ht="10.15" customHeight="1" x14ac:dyDescent="0.2">
      <c r="A48" s="139"/>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30"/>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O48" s="115"/>
      <c r="CP48" s="315"/>
      <c r="CQ48" s="315"/>
      <c r="CR48" s="315"/>
      <c r="CS48" s="315"/>
      <c r="CT48" s="315"/>
      <c r="CU48" s="315"/>
      <c r="CV48" s="315"/>
      <c r="CW48" s="315"/>
      <c r="CX48" s="315"/>
      <c r="CY48" s="315"/>
      <c r="CZ48" s="315"/>
      <c r="DA48" s="315"/>
      <c r="DB48" s="315"/>
      <c r="DC48" s="315"/>
      <c r="DD48" s="315"/>
      <c r="DE48" s="315"/>
      <c r="DF48" s="315"/>
      <c r="DG48" s="315"/>
      <c r="DH48" s="315"/>
      <c r="DI48" s="315"/>
      <c r="DJ48" s="315"/>
      <c r="DK48" s="315"/>
      <c r="DL48" s="315"/>
      <c r="DM48" s="316"/>
      <c r="DN48" s="316"/>
      <c r="DP48" s="113"/>
      <c r="DS48" s="99" t="s">
        <v>243</v>
      </c>
    </row>
    <row r="49" spans="1:123" ht="10.15" customHeight="1" x14ac:dyDescent="0.2">
      <c r="A49" s="139"/>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O49" s="115"/>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P49" s="113"/>
    </row>
    <row r="50" spans="1:123" ht="10.15" customHeight="1" x14ac:dyDescent="0.2">
      <c r="A50" s="139"/>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O50" s="115"/>
      <c r="DP50" s="113"/>
    </row>
    <row r="51" spans="1:123" ht="10.15" customHeight="1" x14ac:dyDescent="0.2">
      <c r="A51" s="139"/>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O51" s="115"/>
      <c r="DP51" s="113"/>
      <c r="DS51" s="99">
        <v>1</v>
      </c>
    </row>
    <row r="52" spans="1:123" ht="10.15" customHeight="1" x14ac:dyDescent="0.2">
      <c r="A52" s="139"/>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55"/>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O52" s="115"/>
      <c r="DP52" s="113"/>
      <c r="DS52" s="99">
        <v>2</v>
      </c>
    </row>
    <row r="53" spans="1:123" ht="10.15" customHeight="1" x14ac:dyDescent="0.2">
      <c r="A53" s="139"/>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55"/>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O53" s="117"/>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20"/>
      <c r="DS53" s="99">
        <v>3</v>
      </c>
    </row>
    <row r="54" spans="1:123" ht="10.15" customHeight="1" x14ac:dyDescent="0.2">
      <c r="A54" s="139"/>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O54" s="104" t="s">
        <v>285</v>
      </c>
      <c r="CP54" s="105"/>
      <c r="CQ54" s="105"/>
      <c r="CR54" s="105"/>
      <c r="CS54" s="105"/>
      <c r="CT54" s="105"/>
      <c r="CU54" s="105"/>
      <c r="CV54" s="105"/>
      <c r="CW54" s="105"/>
      <c r="CX54" s="105"/>
      <c r="CY54" s="105"/>
      <c r="CZ54" s="105"/>
      <c r="DA54" s="105"/>
      <c r="DB54" s="105"/>
      <c r="DC54" s="105"/>
      <c r="DD54" s="105"/>
      <c r="DE54" s="105"/>
      <c r="DF54" s="104"/>
      <c r="DG54" s="105"/>
      <c r="DH54" s="106"/>
      <c r="DI54" s="104"/>
      <c r="DJ54" s="105"/>
      <c r="DK54" s="106"/>
      <c r="DL54" s="246"/>
      <c r="DM54" s="247"/>
      <c r="DN54" s="247"/>
      <c r="DO54" s="247"/>
      <c r="DP54" s="248"/>
      <c r="DS54" s="99">
        <v>4</v>
      </c>
    </row>
    <row r="55" spans="1:123" ht="10.15" customHeight="1" x14ac:dyDescent="0.2">
      <c r="A55" s="139"/>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O55" s="104"/>
      <c r="CP55" s="105"/>
      <c r="CQ55" s="105"/>
      <c r="CR55" s="105"/>
      <c r="CS55" s="105"/>
      <c r="CT55" s="105"/>
      <c r="CU55" s="105"/>
      <c r="CV55" s="105"/>
      <c r="CW55" s="105"/>
      <c r="CX55" s="105"/>
      <c r="CY55" s="105"/>
      <c r="CZ55" s="105"/>
      <c r="DA55" s="105"/>
      <c r="DB55" s="105"/>
      <c r="DC55" s="105"/>
      <c r="DD55" s="105"/>
      <c r="DE55" s="105"/>
      <c r="DF55" s="104" t="s">
        <v>106</v>
      </c>
      <c r="DG55" s="105"/>
      <c r="DH55" s="106"/>
      <c r="DI55" s="164" t="s">
        <v>107</v>
      </c>
      <c r="DJ55" s="165"/>
      <c r="DK55" s="106"/>
      <c r="DL55" s="105" t="s">
        <v>108</v>
      </c>
      <c r="DM55" s="105"/>
      <c r="DN55" s="105"/>
      <c r="DO55" s="105"/>
      <c r="DP55" s="108"/>
      <c r="DS55" s="99">
        <v>5</v>
      </c>
    </row>
    <row r="56" spans="1:123" ht="10.15" customHeight="1" x14ac:dyDescent="0.2">
      <c r="A56" s="139"/>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O56" s="109" t="s">
        <v>258</v>
      </c>
      <c r="CP56" s="110"/>
      <c r="CQ56" s="110"/>
      <c r="CR56" s="110"/>
      <c r="CS56" s="110"/>
      <c r="CT56" s="110"/>
      <c r="CU56" s="110"/>
      <c r="CV56" s="110"/>
      <c r="CW56" s="110"/>
      <c r="CX56" s="110"/>
      <c r="CY56" s="110"/>
      <c r="CZ56" s="110"/>
      <c r="DA56" s="110"/>
      <c r="DB56" s="110"/>
      <c r="DC56" s="110"/>
      <c r="DD56" s="110"/>
      <c r="DE56" s="111"/>
      <c r="DF56" s="99" t="s">
        <v>273</v>
      </c>
      <c r="DP56" s="113"/>
      <c r="DS56" s="99">
        <v>6</v>
      </c>
    </row>
    <row r="57" spans="1:123" ht="10.15" customHeight="1" x14ac:dyDescent="0.2">
      <c r="A57" s="139"/>
      <c r="B57" s="121"/>
      <c r="C57" s="121"/>
      <c r="D57" s="121"/>
      <c r="E57" s="121"/>
      <c r="F57" s="121"/>
      <c r="G57" s="121"/>
      <c r="H57" s="121">
        <v>1</v>
      </c>
      <c r="I57" s="121"/>
      <c r="J57" s="121"/>
      <c r="K57" s="156"/>
      <c r="L57" s="121"/>
      <c r="M57" s="121"/>
      <c r="N57" s="121"/>
      <c r="O57" s="121">
        <v>2</v>
      </c>
      <c r="P57" s="121"/>
      <c r="Q57" s="121"/>
      <c r="R57" s="156"/>
      <c r="S57" s="121"/>
      <c r="T57" s="121"/>
      <c r="U57" s="121"/>
      <c r="V57" s="121">
        <v>3</v>
      </c>
      <c r="W57" s="121"/>
      <c r="X57" s="121"/>
      <c r="Y57" s="156"/>
      <c r="Z57" s="121"/>
      <c r="AA57" s="121"/>
      <c r="AB57" s="281" t="str">
        <f>IF(DA33=0,"nbre conduites",DA33)</f>
        <v>nbre conduites</v>
      </c>
      <c r="AC57" s="281"/>
      <c r="AD57" s="281"/>
      <c r="AE57" s="281"/>
      <c r="AF57" s="281"/>
      <c r="AG57" s="281"/>
      <c r="AH57" s="281"/>
      <c r="AI57" s="28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O57" s="115"/>
      <c r="DE57" s="116"/>
      <c r="DP57" s="113"/>
      <c r="DS57" s="99">
        <v>7</v>
      </c>
    </row>
    <row r="58" spans="1:123" ht="10.15" customHeight="1" x14ac:dyDescent="0.2">
      <c r="A58" s="139"/>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O58" s="240" t="str">
        <f>'Données du projet'!N45</f>
        <v>BOFAS</v>
      </c>
      <c r="CP58" s="241"/>
      <c r="CQ58" s="241"/>
      <c r="CR58" s="241"/>
      <c r="CS58" s="241"/>
      <c r="CT58" s="241"/>
      <c r="CU58" s="241"/>
      <c r="CV58" s="241"/>
      <c r="CW58" s="241"/>
      <c r="CX58" s="241"/>
      <c r="CY58" s="241"/>
      <c r="CZ58" s="241"/>
      <c r="DA58" s="241"/>
      <c r="DB58" s="241"/>
      <c r="DC58" s="241"/>
      <c r="DD58" s="241"/>
      <c r="DE58" s="242"/>
      <c r="DF58" s="243">
        <f>'Données du projet'!AE45</f>
        <v>0</v>
      </c>
      <c r="DG58" s="244"/>
      <c r="DH58" s="244"/>
      <c r="DI58" s="244"/>
      <c r="DJ58" s="244"/>
      <c r="DK58" s="244"/>
      <c r="DL58" s="244"/>
      <c r="DM58" s="244"/>
      <c r="DN58" s="244"/>
      <c r="DO58" s="244"/>
      <c r="DP58" s="245"/>
      <c r="DS58" s="99">
        <v>8</v>
      </c>
    </row>
    <row r="59" spans="1:123" ht="10.15" customHeight="1" x14ac:dyDescent="0.2">
      <c r="A59" s="139"/>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O59" s="117"/>
      <c r="CP59" s="118"/>
      <c r="CQ59" s="118"/>
      <c r="CR59" s="118"/>
      <c r="CS59" s="118"/>
      <c r="CT59" s="118"/>
      <c r="CU59" s="118"/>
      <c r="CV59" s="118"/>
      <c r="CW59" s="118"/>
      <c r="CX59" s="118"/>
      <c r="CY59" s="118"/>
      <c r="CZ59" s="118"/>
      <c r="DA59" s="118"/>
      <c r="DB59" s="118"/>
      <c r="DC59" s="118"/>
      <c r="DD59" s="118"/>
      <c r="DE59" s="119"/>
      <c r="DF59" s="117"/>
      <c r="DG59" s="118"/>
      <c r="DH59" s="118"/>
      <c r="DI59" s="118"/>
      <c r="DJ59" s="118"/>
      <c r="DK59" s="118"/>
      <c r="DL59" s="118"/>
      <c r="DM59" s="118"/>
      <c r="DN59" s="118"/>
      <c r="DO59" s="118"/>
      <c r="DP59" s="120"/>
      <c r="DS59" s="99">
        <v>9</v>
      </c>
    </row>
    <row r="60" spans="1:123" ht="10.15" customHeight="1" x14ac:dyDescent="0.2">
      <c r="A60" s="127"/>
      <c r="CO60" s="109" t="s">
        <v>111</v>
      </c>
      <c r="CP60" s="110"/>
      <c r="CQ60" s="110"/>
      <c r="CR60" s="110"/>
      <c r="CS60" s="110"/>
      <c r="CT60" s="110"/>
      <c r="CU60" s="110"/>
      <c r="CV60" s="110"/>
      <c r="CW60" s="110"/>
      <c r="CX60" s="110"/>
      <c r="CY60" s="110"/>
      <c r="CZ60" s="110"/>
      <c r="DA60" s="110"/>
      <c r="DB60" s="110"/>
      <c r="DC60" s="110"/>
      <c r="DD60" s="110"/>
      <c r="DE60" s="111"/>
      <c r="DP60" s="113"/>
      <c r="DS60" s="99">
        <v>10</v>
      </c>
    </row>
    <row r="61" spans="1:123" ht="10.15" customHeight="1" x14ac:dyDescent="0.2">
      <c r="A61" s="127"/>
      <c r="CO61" s="115"/>
      <c r="DE61" s="116"/>
      <c r="DP61" s="113"/>
      <c r="DS61" s="99">
        <v>11</v>
      </c>
    </row>
    <row r="62" spans="1:123" ht="10.15" customHeight="1" x14ac:dyDescent="0.2">
      <c r="A62" s="127"/>
      <c r="CO62" s="240">
        <f>'Données du projet'!N49</f>
        <v>0</v>
      </c>
      <c r="CP62" s="241"/>
      <c r="CQ62" s="241"/>
      <c r="CR62" s="241"/>
      <c r="CS62" s="241"/>
      <c r="CT62" s="241"/>
      <c r="CU62" s="241"/>
      <c r="CV62" s="241"/>
      <c r="CW62" s="241"/>
      <c r="CX62" s="241"/>
      <c r="CY62" s="241"/>
      <c r="CZ62" s="241"/>
      <c r="DA62" s="241"/>
      <c r="DB62" s="241"/>
      <c r="DC62" s="241"/>
      <c r="DD62" s="241"/>
      <c r="DE62" s="242"/>
      <c r="DP62" s="113"/>
    </row>
    <row r="63" spans="1:123" ht="10.15" customHeight="1" x14ac:dyDescent="0.2">
      <c r="A63" s="127"/>
      <c r="CO63" s="117"/>
      <c r="CP63" s="118"/>
      <c r="CQ63" s="118"/>
      <c r="CR63" s="118"/>
      <c r="CS63" s="118"/>
      <c r="CT63" s="118"/>
      <c r="CU63" s="118"/>
      <c r="CV63" s="118"/>
      <c r="CW63" s="118"/>
      <c r="CX63" s="118"/>
      <c r="CY63" s="118"/>
      <c r="CZ63" s="118"/>
      <c r="DA63" s="118"/>
      <c r="DB63" s="118"/>
      <c r="DC63" s="118"/>
      <c r="DD63" s="118"/>
      <c r="DE63" s="119"/>
      <c r="DP63" s="113"/>
      <c r="DS63" s="99" t="s">
        <v>22</v>
      </c>
    </row>
    <row r="64" spans="1:123" ht="10.15" customHeight="1" x14ac:dyDescent="0.2">
      <c r="A64" s="127"/>
      <c r="CO64" s="109" t="s">
        <v>112</v>
      </c>
      <c r="CP64" s="110"/>
      <c r="CQ64" s="110"/>
      <c r="CR64" s="110"/>
      <c r="CS64" s="110"/>
      <c r="CT64" s="110"/>
      <c r="CU64" s="110"/>
      <c r="CV64" s="110"/>
      <c r="CW64" s="110"/>
      <c r="CX64" s="110"/>
      <c r="CY64" s="110"/>
      <c r="CZ64" s="110"/>
      <c r="DA64" s="110"/>
      <c r="DB64" s="110"/>
      <c r="DC64" s="110"/>
      <c r="DD64" s="110"/>
      <c r="DE64" s="111"/>
      <c r="DP64" s="113"/>
      <c r="DS64" s="99" t="s">
        <v>23</v>
      </c>
    </row>
    <row r="65" spans="1:123" ht="10.15" customHeight="1" x14ac:dyDescent="0.2">
      <c r="A65" s="127"/>
      <c r="CO65" s="233" t="s">
        <v>406</v>
      </c>
      <c r="CP65" s="234"/>
      <c r="CQ65" s="234"/>
      <c r="CR65" s="234"/>
      <c r="CS65" s="234"/>
      <c r="CT65" s="234"/>
      <c r="CU65" s="234"/>
      <c r="CV65" s="234"/>
      <c r="CW65" s="234"/>
      <c r="CX65" s="234"/>
      <c r="CY65" s="234"/>
      <c r="CZ65" s="234"/>
      <c r="DA65" s="234"/>
      <c r="DB65" s="234"/>
      <c r="DC65" s="234"/>
      <c r="DD65" s="234"/>
      <c r="DE65" s="235"/>
      <c r="DP65" s="113"/>
      <c r="DS65" s="99" t="s">
        <v>24</v>
      </c>
    </row>
    <row r="66" spans="1:123" ht="10.15" customHeight="1" x14ac:dyDescent="0.2">
      <c r="A66" s="127"/>
      <c r="CO66" s="236"/>
      <c r="CP66" s="234"/>
      <c r="CQ66" s="234"/>
      <c r="CR66" s="234"/>
      <c r="CS66" s="234"/>
      <c r="CT66" s="234"/>
      <c r="CU66" s="234"/>
      <c r="CV66" s="234"/>
      <c r="CW66" s="234"/>
      <c r="CX66" s="234"/>
      <c r="CY66" s="234"/>
      <c r="CZ66" s="234"/>
      <c r="DA66" s="234"/>
      <c r="DB66" s="234"/>
      <c r="DC66" s="234"/>
      <c r="DD66" s="234"/>
      <c r="DE66" s="235"/>
      <c r="DP66" s="113"/>
      <c r="DS66" s="99" t="s">
        <v>215</v>
      </c>
    </row>
    <row r="67" spans="1:123" ht="10.15" customHeight="1" x14ac:dyDescent="0.2">
      <c r="A67" s="127"/>
      <c r="CO67" s="237"/>
      <c r="CP67" s="238"/>
      <c r="CQ67" s="238"/>
      <c r="CR67" s="238"/>
      <c r="CS67" s="238"/>
      <c r="CT67" s="238"/>
      <c r="CU67" s="238"/>
      <c r="CV67" s="238"/>
      <c r="CW67" s="238"/>
      <c r="CX67" s="238"/>
      <c r="CY67" s="238"/>
      <c r="CZ67" s="238"/>
      <c r="DA67" s="238"/>
      <c r="DB67" s="238"/>
      <c r="DC67" s="238"/>
      <c r="DD67" s="238"/>
      <c r="DE67" s="239"/>
      <c r="DP67" s="113"/>
      <c r="DS67" s="99" t="s">
        <v>25</v>
      </c>
    </row>
    <row r="68" spans="1:123" ht="10.15" customHeight="1" x14ac:dyDescent="0.2">
      <c r="A68" s="127"/>
      <c r="CO68" s="223" t="s">
        <v>114</v>
      </c>
      <c r="CP68" s="224"/>
      <c r="CQ68" s="224"/>
      <c r="CR68" s="230"/>
      <c r="CS68" s="223" t="s">
        <v>115</v>
      </c>
      <c r="CT68" s="224"/>
      <c r="CU68" s="224"/>
      <c r="CV68" s="230"/>
      <c r="CW68" s="223" t="s">
        <v>116</v>
      </c>
      <c r="CX68" s="224"/>
      <c r="CY68" s="224"/>
      <c r="CZ68" s="224"/>
      <c r="DA68" s="230"/>
      <c r="DB68" s="223" t="s">
        <v>117</v>
      </c>
      <c r="DC68" s="224"/>
      <c r="DD68" s="224"/>
      <c r="DE68" s="230"/>
      <c r="DF68" s="223" t="s">
        <v>337</v>
      </c>
      <c r="DG68" s="224"/>
      <c r="DH68" s="224"/>
      <c r="DI68" s="224"/>
      <c r="DJ68" s="230"/>
      <c r="DK68" s="223" t="s">
        <v>336</v>
      </c>
      <c r="DL68" s="224"/>
      <c r="DM68" s="224"/>
      <c r="DN68" s="224"/>
      <c r="DO68" s="224"/>
      <c r="DP68" s="225"/>
      <c r="DS68" s="99" t="s">
        <v>26</v>
      </c>
    </row>
    <row r="69" spans="1:123" ht="10.15" customHeight="1" thickBot="1" x14ac:dyDescent="0.25">
      <c r="A69" s="135"/>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41"/>
      <c r="CO69" s="226"/>
      <c r="CP69" s="227"/>
      <c r="CQ69" s="227"/>
      <c r="CR69" s="228"/>
      <c r="CS69" s="226" t="s">
        <v>279</v>
      </c>
      <c r="CT69" s="317"/>
      <c r="CU69" s="317"/>
      <c r="CV69" s="317"/>
      <c r="CW69" s="226"/>
      <c r="CX69" s="227"/>
      <c r="CY69" s="227"/>
      <c r="CZ69" s="227"/>
      <c r="DA69" s="228"/>
      <c r="DB69" s="226"/>
      <c r="DC69" s="227"/>
      <c r="DD69" s="227"/>
      <c r="DE69" s="228"/>
      <c r="DF69" s="226">
        <f>'Données du projet'!AE56</f>
        <v>0</v>
      </c>
      <c r="DG69" s="227"/>
      <c r="DH69" s="227"/>
      <c r="DI69" s="227"/>
      <c r="DJ69" s="228"/>
      <c r="DK69" s="226" t="s">
        <v>187</v>
      </c>
      <c r="DL69" s="227"/>
      <c r="DM69" s="227"/>
      <c r="DN69" s="227"/>
      <c r="DO69" s="227"/>
      <c r="DP69" s="229"/>
      <c r="DS69" s="99" t="s">
        <v>267</v>
      </c>
    </row>
    <row r="70" spans="1:123" ht="10.15" customHeight="1" x14ac:dyDescent="0.2">
      <c r="DS70" s="99" t="s">
        <v>27</v>
      </c>
    </row>
    <row r="71" spans="1:123" ht="10.15" customHeight="1" x14ac:dyDescent="0.2">
      <c r="DS71" s="99" t="s">
        <v>28</v>
      </c>
    </row>
    <row r="72" spans="1:123" x14ac:dyDescent="0.2">
      <c r="DS72" s="99" t="s">
        <v>32</v>
      </c>
    </row>
    <row r="73" spans="1:123" x14ac:dyDescent="0.2">
      <c r="C73" s="157"/>
      <c r="DS73" s="99" t="s">
        <v>34</v>
      </c>
    </row>
    <row r="74" spans="1:123" x14ac:dyDescent="0.2">
      <c r="DS74" s="99" t="s">
        <v>35</v>
      </c>
    </row>
  </sheetData>
  <sheetProtection selectLockedCells="1"/>
  <mergeCells count="24">
    <mergeCell ref="DL54:DP54"/>
    <mergeCell ref="CP47:DN49"/>
    <mergeCell ref="DK69:DP69"/>
    <mergeCell ref="CO68:CR68"/>
    <mergeCell ref="CS68:CV68"/>
    <mergeCell ref="CW68:DA68"/>
    <mergeCell ref="DB68:DE68"/>
    <mergeCell ref="DF68:DJ68"/>
    <mergeCell ref="DK68:DP68"/>
    <mergeCell ref="CO69:CR69"/>
    <mergeCell ref="CS69:CV69"/>
    <mergeCell ref="CW69:DA69"/>
    <mergeCell ref="DB69:DE69"/>
    <mergeCell ref="DF69:DJ69"/>
    <mergeCell ref="AB57:AI57"/>
    <mergeCell ref="CO58:DE58"/>
    <mergeCell ref="DF58:DP58"/>
    <mergeCell ref="CO62:DE62"/>
    <mergeCell ref="CO65:DE67"/>
    <mergeCell ref="AA24:AA27"/>
    <mergeCell ref="DA32:DD32"/>
    <mergeCell ref="DA33:DD33"/>
    <mergeCell ref="CW36:CZ36"/>
    <mergeCell ref="AA37:AA44"/>
  </mergeCells>
  <dataValidations count="2">
    <dataValidation type="list" allowBlank="1" showInputMessage="1" showErrorMessage="1" sqref="DA32:DC32" xr:uid="{00000000-0002-0000-0D00-000000000000}">
      <formula1>$DS$4:$DS$12</formula1>
    </dataValidation>
    <dataValidation type="list" allowBlank="1" showInputMessage="1" showErrorMessage="1" sqref="CW36:CZ36" xr:uid="{00000000-0002-0000-0D00-000001000000}">
      <formula1>$DS$72:$DS$74</formula1>
    </dataValidation>
  </dataValidations>
  <pageMargins left="0.70866141732283472" right="0.70866141732283472" top="0.74803149606299213" bottom="0.74803149606299213" header="0.31496062992125984" footer="0.31496062992125984"/>
  <pageSetup paperSize="9" scale="63" orientation="landscape" r:id="rId1"/>
  <headerFooter>
    <oddHeader>&amp;C&amp;"Trebuchet MS,Standaard"&amp;F</oddHeader>
    <oddFooter>&amp;L&amp;"Trebuchet MS,Standaard"Date d'impression: &amp;D&amp;R&amp;"Trebuchet MS,Standaard"&amp;P/&amp;N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F74"/>
  <sheetViews>
    <sheetView zoomScaleNormal="100" workbookViewId="0">
      <selection activeCell="BV49" sqref="BV49"/>
    </sheetView>
  </sheetViews>
  <sheetFormatPr defaultColWidth="0" defaultRowHeight="13.5" x14ac:dyDescent="0.2"/>
  <cols>
    <col min="1" max="116" width="1.7109375" style="99" customWidth="1"/>
    <col min="117" max="121" width="8.85546875" style="99" hidden="1" customWidth="1"/>
    <col min="122" max="147" width="9.140625" style="99" hidden="1" customWidth="1"/>
    <col min="148" max="152" width="8.85546875" style="99" hidden="1" customWidth="1"/>
    <col min="153" max="168" width="9.140625" style="99" hidden="1" customWidth="1"/>
    <col min="169" max="173" width="8.85546875" style="99" hidden="1" customWidth="1"/>
    <col min="174" max="188" width="9.140625" style="99" hidden="1" customWidth="1"/>
    <col min="189" max="16384" width="8.85546875" style="99" hidden="1"/>
  </cols>
  <sheetData>
    <row r="1" spans="1:120" ht="10.15" customHeight="1" x14ac:dyDescent="0.2">
      <c r="A1" s="123"/>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6"/>
    </row>
    <row r="2" spans="1:120" ht="10.15" customHeight="1" x14ac:dyDescent="0.2">
      <c r="A2" s="127"/>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J2" s="113"/>
    </row>
    <row r="3" spans="1:120" ht="10.15" customHeight="1" x14ac:dyDescent="0.2">
      <c r="A3" s="127"/>
      <c r="L3" s="150"/>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J3" s="113"/>
      <c r="DM3" s="99" t="s">
        <v>256</v>
      </c>
      <c r="DO3" s="99" t="s">
        <v>41</v>
      </c>
      <c r="DP3" s="99" t="s">
        <v>42</v>
      </c>
    </row>
    <row r="4" spans="1:120" ht="10.15" customHeight="1" x14ac:dyDescent="0.2">
      <c r="A4" s="127"/>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J4" s="113"/>
      <c r="DM4" s="99" t="s">
        <v>22</v>
      </c>
      <c r="DN4" s="99">
        <v>20</v>
      </c>
      <c r="DO4" s="99">
        <f>DN4</f>
        <v>20</v>
      </c>
      <c r="DP4" s="99">
        <f>DN4*0.4</f>
        <v>8</v>
      </c>
    </row>
    <row r="5" spans="1:120" ht="10.15" customHeight="1" x14ac:dyDescent="0.2">
      <c r="A5" s="127"/>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J5" s="113"/>
      <c r="DM5" s="99" t="s">
        <v>23</v>
      </c>
      <c r="DN5" s="99">
        <v>25</v>
      </c>
      <c r="DO5" s="99">
        <f>DN5</f>
        <v>25</v>
      </c>
      <c r="DP5" s="99">
        <f>DN5*0.4</f>
        <v>10</v>
      </c>
    </row>
    <row r="6" spans="1:120" ht="10.15" customHeight="1" x14ac:dyDescent="0.2">
      <c r="A6" s="127"/>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J6" s="113"/>
      <c r="DM6" s="99" t="s">
        <v>24</v>
      </c>
      <c r="DN6" s="99">
        <v>32</v>
      </c>
      <c r="DO6" s="99">
        <f>DN6</f>
        <v>32</v>
      </c>
      <c r="DP6" s="99">
        <f>DN6*0.4</f>
        <v>12.8</v>
      </c>
    </row>
    <row r="7" spans="1:120" ht="10.15" customHeight="1" x14ac:dyDescent="0.2">
      <c r="A7" s="127"/>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J7" s="113"/>
      <c r="DM7" s="99" t="s">
        <v>215</v>
      </c>
    </row>
    <row r="8" spans="1:120" ht="10.15" customHeight="1" x14ac:dyDescent="0.2">
      <c r="A8" s="127"/>
      <c r="AI8" s="121"/>
      <c r="AJ8" s="121"/>
      <c r="AK8" s="146"/>
      <c r="AL8" s="137"/>
      <c r="AM8" s="137"/>
      <c r="AN8" s="137"/>
      <c r="AO8" s="137"/>
      <c r="AP8" s="137"/>
      <c r="AQ8" s="137"/>
      <c r="AR8" s="137"/>
      <c r="AS8" s="137"/>
      <c r="AT8" s="137"/>
      <c r="AU8" s="137"/>
      <c r="AV8" s="137"/>
      <c r="AW8" s="137"/>
      <c r="AX8" s="147"/>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J8" s="113"/>
      <c r="DM8" s="99" t="s">
        <v>25</v>
      </c>
      <c r="DN8" s="99">
        <v>50</v>
      </c>
      <c r="DO8" s="99">
        <f>DN8</f>
        <v>50</v>
      </c>
      <c r="DP8" s="99">
        <f>DN8*0.4</f>
        <v>20</v>
      </c>
    </row>
    <row r="9" spans="1:120" ht="10.15" customHeight="1" x14ac:dyDescent="0.2">
      <c r="A9" s="127"/>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37"/>
      <c r="AL9" s="137"/>
      <c r="AM9" s="137"/>
      <c r="AN9" s="137"/>
      <c r="AO9" s="137"/>
      <c r="AP9" s="137"/>
      <c r="AQ9" s="137"/>
      <c r="AR9" s="137"/>
      <c r="AS9" s="137"/>
      <c r="AT9" s="137"/>
      <c r="AU9" s="137"/>
      <c r="AV9" s="137"/>
      <c r="AW9" s="137"/>
      <c r="AX9" s="147"/>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J9" s="113"/>
      <c r="DM9" s="99" t="s">
        <v>26</v>
      </c>
      <c r="DN9" s="99">
        <v>63</v>
      </c>
      <c r="DO9" s="99">
        <f>DN9</f>
        <v>63</v>
      </c>
      <c r="DP9" s="99">
        <f>DN9*0.4</f>
        <v>25.200000000000003</v>
      </c>
    </row>
    <row r="10" spans="1:120" ht="10.15" customHeight="1" x14ac:dyDescent="0.2">
      <c r="A10" s="127"/>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J10" s="113"/>
      <c r="DM10" s="99" t="s">
        <v>267</v>
      </c>
      <c r="DN10" s="99">
        <v>75</v>
      </c>
      <c r="DO10" s="99">
        <f>DN11</f>
        <v>90</v>
      </c>
      <c r="DP10" s="99">
        <f>DN11*0.4</f>
        <v>36</v>
      </c>
    </row>
    <row r="11" spans="1:120" ht="10.15" customHeight="1" x14ac:dyDescent="0.2">
      <c r="A11" s="127"/>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J11" s="113"/>
      <c r="DM11" s="99" t="s">
        <v>27</v>
      </c>
      <c r="DN11" s="99">
        <v>90</v>
      </c>
      <c r="DO11" s="99">
        <f>DN12</f>
        <v>110</v>
      </c>
      <c r="DP11" s="99">
        <f>DN12*0.4</f>
        <v>44</v>
      </c>
    </row>
    <row r="12" spans="1:120" ht="10.15" customHeight="1" x14ac:dyDescent="0.2">
      <c r="A12" s="127"/>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J12" s="113"/>
      <c r="DM12" s="99" t="s">
        <v>28</v>
      </c>
      <c r="DN12" s="99">
        <v>110</v>
      </c>
    </row>
    <row r="13" spans="1:120" ht="10.15" customHeight="1" x14ac:dyDescent="0.2">
      <c r="A13" s="127"/>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9"/>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J13" s="113"/>
      <c r="DM13" s="99" t="s">
        <v>255</v>
      </c>
    </row>
    <row r="14" spans="1:120" ht="10.15" customHeight="1" x14ac:dyDescent="0.2">
      <c r="A14" s="127"/>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J14" s="113"/>
      <c r="DM14" s="99" t="s">
        <v>47</v>
      </c>
    </row>
    <row r="15" spans="1:120" ht="10.15" customHeight="1" x14ac:dyDescent="0.2">
      <c r="A15" s="127"/>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J15" s="113"/>
      <c r="DM15" s="99" t="s">
        <v>48</v>
      </c>
    </row>
    <row r="16" spans="1:120" ht="10.15" customHeight="1" x14ac:dyDescent="0.2">
      <c r="A16" s="127"/>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J16" s="113"/>
      <c r="DM16" s="99" t="s">
        <v>49</v>
      </c>
    </row>
    <row r="17" spans="1:117" ht="10.15" customHeight="1" x14ac:dyDescent="0.2">
      <c r="A17" s="127"/>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t="s">
        <v>257</v>
      </c>
      <c r="CM17" s="121"/>
      <c r="CN17" s="121"/>
      <c r="CO17" s="121"/>
      <c r="CP17" s="121"/>
      <c r="CQ17" s="121"/>
      <c r="CR17" s="121"/>
      <c r="CS17" s="121"/>
      <c r="CT17" s="121"/>
      <c r="CU17" s="121"/>
      <c r="CV17" s="121"/>
      <c r="CW17" s="121"/>
      <c r="CX17" s="121"/>
      <c r="CY17" s="121"/>
      <c r="CZ17" s="121"/>
      <c r="DA17" s="121"/>
      <c r="DB17" s="121"/>
      <c r="DC17" s="121"/>
      <c r="DJ17" s="113"/>
      <c r="DM17" s="99" t="s">
        <v>254</v>
      </c>
    </row>
    <row r="18" spans="1:117" ht="10.15" customHeight="1" x14ac:dyDescent="0.2">
      <c r="A18" s="127"/>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J18" s="113"/>
      <c r="DM18" s="99" t="s">
        <v>50</v>
      </c>
    </row>
    <row r="19" spans="1:117" ht="10.15" customHeight="1" x14ac:dyDescent="0.2">
      <c r="A19" s="127"/>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J19" s="113"/>
      <c r="DM19" s="99" t="s">
        <v>51</v>
      </c>
    </row>
    <row r="20" spans="1:117" ht="10.15" customHeight="1" x14ac:dyDescent="0.2">
      <c r="A20" s="127"/>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J20" s="113"/>
      <c r="DM20" s="99" t="s">
        <v>253</v>
      </c>
    </row>
    <row r="21" spans="1:117" ht="10.15" customHeight="1" x14ac:dyDescent="0.2">
      <c r="A21" s="127"/>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J21" s="113"/>
      <c r="DM21" s="99" t="s">
        <v>33</v>
      </c>
    </row>
    <row r="22" spans="1:117" ht="10.15" customHeight="1" x14ac:dyDescent="0.2">
      <c r="A22" s="127"/>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J22" s="113"/>
      <c r="DM22" s="99" t="s">
        <v>29</v>
      </c>
    </row>
    <row r="23" spans="1:117" ht="10.15" customHeight="1" x14ac:dyDescent="0.2">
      <c r="A23" s="127"/>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J23" s="113"/>
      <c r="DM23" s="99" t="s">
        <v>30</v>
      </c>
    </row>
    <row r="24" spans="1:117" ht="10.15" customHeight="1" x14ac:dyDescent="0.2">
      <c r="A24" s="127"/>
      <c r="D24" s="121"/>
      <c r="E24" s="121"/>
      <c r="F24" s="121"/>
      <c r="G24" s="121"/>
      <c r="H24" s="121"/>
      <c r="I24" s="121"/>
      <c r="J24" s="121"/>
      <c r="K24" s="128"/>
      <c r="L24" s="121"/>
      <c r="M24" s="121"/>
      <c r="N24" s="121"/>
      <c r="O24" s="121"/>
      <c r="P24" s="121"/>
      <c r="Q24" s="121"/>
      <c r="R24" s="121"/>
      <c r="S24" s="121"/>
      <c r="T24" s="121"/>
      <c r="U24" s="121"/>
      <c r="V24" s="121"/>
      <c r="W24" s="121"/>
      <c r="X24" s="121"/>
      <c r="Y24" s="121"/>
      <c r="Z24" s="121"/>
      <c r="AA24" s="121"/>
      <c r="AB24" s="148"/>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t="s">
        <v>357</v>
      </c>
      <c r="CM24" s="121"/>
      <c r="CN24" s="121"/>
      <c r="CO24" s="121"/>
      <c r="CP24" s="121"/>
      <c r="CQ24" s="121"/>
      <c r="CR24" s="121"/>
      <c r="CS24" s="121"/>
      <c r="CT24" s="121"/>
      <c r="CU24" s="121"/>
      <c r="CV24" s="121"/>
      <c r="CW24" s="121"/>
      <c r="CX24" s="121"/>
      <c r="CY24" s="121"/>
      <c r="CZ24" s="121"/>
      <c r="DA24" s="121"/>
      <c r="DB24" s="121"/>
      <c r="DC24" s="121"/>
      <c r="DJ24" s="113"/>
      <c r="DM24" s="99" t="s">
        <v>31</v>
      </c>
    </row>
    <row r="25" spans="1:117" ht="10.15" customHeight="1" x14ac:dyDescent="0.2">
      <c r="A25" s="127"/>
      <c r="D25" s="121"/>
      <c r="E25" s="121"/>
      <c r="F25" s="121"/>
      <c r="G25" s="121"/>
      <c r="H25" s="121"/>
      <c r="I25" s="121"/>
      <c r="J25" s="121"/>
      <c r="K25" s="121"/>
      <c r="L25" s="121"/>
      <c r="M25" s="121"/>
      <c r="N25" s="121"/>
      <c r="O25" s="121"/>
      <c r="P25" s="121"/>
      <c r="Q25" s="121"/>
      <c r="R25" s="121"/>
      <c r="S25" s="121"/>
      <c r="T25" s="121"/>
      <c r="U25" s="121"/>
      <c r="V25" s="121"/>
      <c r="W25" s="121"/>
      <c r="X25" s="149"/>
      <c r="Y25" s="121"/>
      <c r="Z25" s="121"/>
      <c r="AA25" s="121"/>
      <c r="AB25" s="15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J25" s="113"/>
      <c r="DM25" s="99" t="s">
        <v>201</v>
      </c>
    </row>
    <row r="26" spans="1:117" ht="10.15" customHeight="1" x14ac:dyDescent="0.2">
      <c r="A26" s="127"/>
      <c r="D26" s="121"/>
      <c r="E26" s="121"/>
      <c r="F26" s="121"/>
      <c r="G26" s="121"/>
      <c r="H26" s="121"/>
      <c r="I26" s="121"/>
      <c r="J26" s="121"/>
      <c r="K26" s="121"/>
      <c r="L26" s="121"/>
      <c r="M26" s="121"/>
      <c r="N26" s="121"/>
      <c r="O26" s="121"/>
      <c r="P26" s="121"/>
      <c r="Q26" s="121"/>
      <c r="R26" s="121"/>
      <c r="S26" s="121"/>
      <c r="T26" s="121"/>
      <c r="U26" s="121"/>
      <c r="V26" s="121"/>
      <c r="W26" s="121"/>
      <c r="X26" s="137"/>
      <c r="Y26" s="121"/>
      <c r="Z26" s="121"/>
      <c r="AA26" s="121"/>
      <c r="AB26" s="15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J26" s="113"/>
      <c r="DM26" s="99" t="s">
        <v>40</v>
      </c>
    </row>
    <row r="27" spans="1:117" ht="10.15" customHeight="1" x14ac:dyDescent="0.2">
      <c r="A27" s="127"/>
      <c r="D27" s="121"/>
      <c r="E27" s="121"/>
      <c r="F27" s="121"/>
      <c r="G27" s="121"/>
      <c r="H27" s="121"/>
      <c r="I27" s="121"/>
      <c r="J27" s="121"/>
      <c r="K27" s="121"/>
      <c r="L27" s="121"/>
      <c r="M27" s="121"/>
      <c r="N27" s="121"/>
      <c r="O27" s="121"/>
      <c r="P27" s="121"/>
      <c r="Q27" s="121"/>
      <c r="R27" s="121"/>
      <c r="S27" s="121"/>
      <c r="T27" s="121"/>
      <c r="U27" s="121"/>
      <c r="V27" s="121"/>
      <c r="W27" s="121"/>
      <c r="X27" s="137"/>
      <c r="Y27" s="121"/>
      <c r="Z27" s="121"/>
      <c r="AA27" s="121"/>
      <c r="AB27" s="15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J27" s="113"/>
      <c r="DM27" s="99" t="s">
        <v>32</v>
      </c>
    </row>
    <row r="28" spans="1:117" ht="10.15" customHeight="1" x14ac:dyDescent="0.2">
      <c r="A28" s="127"/>
      <c r="D28" s="121"/>
      <c r="E28" s="121"/>
      <c r="F28" s="121"/>
      <c r="G28" s="121"/>
      <c r="H28" s="121"/>
      <c r="I28" s="121"/>
      <c r="J28" s="121"/>
      <c r="K28" s="121"/>
      <c r="L28" s="121"/>
      <c r="M28" s="121"/>
      <c r="N28" s="121"/>
      <c r="O28" s="121"/>
      <c r="P28" s="121"/>
      <c r="Q28" s="121"/>
      <c r="R28" s="121"/>
      <c r="S28" s="121"/>
      <c r="T28" s="121"/>
      <c r="U28" s="121"/>
      <c r="V28" s="121"/>
      <c r="W28" s="121"/>
      <c r="X28" s="137"/>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DJ28" s="113"/>
      <c r="DM28" s="99" t="s">
        <v>252</v>
      </c>
    </row>
    <row r="29" spans="1:117" ht="10.15" customHeight="1" x14ac:dyDescent="0.2">
      <c r="A29" s="127"/>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I29" s="109"/>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52"/>
      <c r="DM29" s="99" t="s">
        <v>29</v>
      </c>
    </row>
    <row r="30" spans="1:117" ht="10.15" customHeight="1" x14ac:dyDescent="0.2">
      <c r="A30" s="127"/>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I30" s="115"/>
      <c r="CJ30" s="153" t="s">
        <v>130</v>
      </c>
      <c r="DJ30" s="113"/>
      <c r="DM30" s="99" t="s">
        <v>30</v>
      </c>
    </row>
    <row r="31" spans="1:117" ht="10.15" customHeight="1" x14ac:dyDescent="0.2">
      <c r="A31" s="127"/>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CI31" s="115"/>
      <c r="DJ31" s="113"/>
      <c r="DM31" s="99" t="s">
        <v>31</v>
      </c>
    </row>
    <row r="32" spans="1:117" ht="10.15" customHeight="1" x14ac:dyDescent="0.2">
      <c r="A32" s="127"/>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CI32" s="115"/>
      <c r="CJ32" s="99" t="s">
        <v>7</v>
      </c>
      <c r="CL32" s="99" t="s">
        <v>332</v>
      </c>
      <c r="CV32" s="253"/>
      <c r="CW32" s="253"/>
      <c r="CX32" s="253"/>
      <c r="CY32" s="282"/>
      <c r="DJ32" s="113"/>
      <c r="DM32" s="99" t="s">
        <v>201</v>
      </c>
    </row>
    <row r="33" spans="1:117" ht="10.15" customHeight="1" x14ac:dyDescent="0.2">
      <c r="A33" s="127"/>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CI33" s="115"/>
      <c r="CL33" s="99" t="s">
        <v>356</v>
      </c>
      <c r="CV33" s="283"/>
      <c r="CW33" s="283"/>
      <c r="CX33" s="283"/>
      <c r="CY33" s="283"/>
      <c r="DJ33" s="113"/>
      <c r="DM33" s="99" t="s">
        <v>40</v>
      </c>
    </row>
    <row r="34" spans="1:117" ht="10.15" customHeight="1" x14ac:dyDescent="0.2">
      <c r="A34" s="127"/>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CI34" s="115"/>
      <c r="CJ34" s="99" t="s">
        <v>12</v>
      </c>
      <c r="CL34" s="99" t="s">
        <v>157</v>
      </c>
      <c r="CU34" s="99" t="str">
        <f>IF(CV32=DM4,DM14,IF(CV32=DM5,DM15,IF(CV32=DM6,DM16,IF(CV32=DM7,DM17,IF(CV32=DM8,DM18,IF(CV32=DM9,DM19,""))))))</f>
        <v/>
      </c>
      <c r="DJ34" s="113"/>
      <c r="DM34" s="99" t="s">
        <v>32</v>
      </c>
    </row>
    <row r="35" spans="1:117" ht="10.15" customHeight="1" x14ac:dyDescent="0.2">
      <c r="A35" s="127"/>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CI35" s="115"/>
      <c r="CJ35" s="99" t="s">
        <v>13</v>
      </c>
      <c r="CL35" s="318" t="s">
        <v>355</v>
      </c>
      <c r="CM35" s="318"/>
      <c r="CN35" s="318"/>
      <c r="CO35" s="318"/>
      <c r="CP35" s="318"/>
      <c r="CQ35" s="318"/>
      <c r="CR35" s="318"/>
      <c r="CS35" s="318"/>
      <c r="CT35" s="318"/>
      <c r="CU35" s="318"/>
      <c r="CV35" s="318"/>
      <c r="CW35" s="318"/>
      <c r="CX35" s="318"/>
      <c r="CY35" s="318"/>
      <c r="CZ35" s="318"/>
      <c r="DA35" s="318"/>
      <c r="DB35" s="318"/>
      <c r="DC35" s="318"/>
      <c r="DJ35" s="113"/>
      <c r="DM35" s="99" t="s">
        <v>34</v>
      </c>
    </row>
    <row r="36" spans="1:117" ht="10.15" customHeight="1" x14ac:dyDescent="0.2">
      <c r="A36" s="127"/>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CI36" s="115"/>
      <c r="CJ36" s="99" t="s">
        <v>14</v>
      </c>
      <c r="CL36" s="99" t="s">
        <v>354</v>
      </c>
      <c r="CQ36" s="253"/>
      <c r="CR36" s="282"/>
      <c r="CS36" s="282"/>
      <c r="CT36" s="282"/>
      <c r="DJ36" s="113"/>
      <c r="DM36" s="99" t="s">
        <v>35</v>
      </c>
    </row>
    <row r="37" spans="1:117" ht="10.15" customHeight="1" x14ac:dyDescent="0.2">
      <c r="A37" s="127"/>
      <c r="D37" s="121"/>
      <c r="E37" s="121"/>
      <c r="F37" s="121"/>
      <c r="G37" s="121"/>
      <c r="H37" s="137"/>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CI37" s="115"/>
      <c r="CJ37" s="99" t="s">
        <v>15</v>
      </c>
      <c r="CL37" s="99" t="s">
        <v>353</v>
      </c>
      <c r="CQ37" s="99" t="str">
        <f>IF(CV32=DM4,DM29,IF(CV32=DM5,DM30,IF(CV32=DM6,DM31,IF(CV32=DM7,DM32,IF(CV32=DM8,DM33,IF(CV32=DM9,DM34,IF(CV32=DM11,DM35,IF(CV32=DM12,DM36,""))))))))</f>
        <v/>
      </c>
      <c r="DJ37" s="113"/>
      <c r="DM37" s="99" t="s">
        <v>36</v>
      </c>
    </row>
    <row r="38" spans="1:117" ht="10.15" customHeight="1" x14ac:dyDescent="0.2">
      <c r="A38" s="127"/>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37"/>
      <c r="AC38" s="121"/>
      <c r="AD38" s="121"/>
      <c r="AE38" s="121"/>
      <c r="AF38" s="121"/>
      <c r="AG38" s="121"/>
      <c r="AH38" s="121"/>
      <c r="AI38" s="121"/>
      <c r="AJ38" s="121"/>
      <c r="CI38" s="115"/>
      <c r="DJ38" s="113"/>
      <c r="DM38" s="99" t="s">
        <v>37</v>
      </c>
    </row>
    <row r="39" spans="1:117" ht="10.15" customHeight="1" x14ac:dyDescent="0.2">
      <c r="A39" s="127"/>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CI39" s="115"/>
      <c r="DJ39" s="113"/>
      <c r="DM39" s="99" t="s">
        <v>38</v>
      </c>
    </row>
    <row r="40" spans="1:117" ht="10.15" customHeight="1" x14ac:dyDescent="0.2">
      <c r="A40" s="127"/>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CI40" s="115"/>
      <c r="DJ40" s="113"/>
      <c r="DM40" s="99" t="s">
        <v>39</v>
      </c>
    </row>
    <row r="41" spans="1:117" ht="10.15" customHeight="1" x14ac:dyDescent="0.2">
      <c r="A41" s="127"/>
      <c r="D41" s="121"/>
      <c r="E41" s="121"/>
      <c r="F41" s="121"/>
      <c r="G41" s="121"/>
      <c r="H41" s="121"/>
      <c r="I41" s="121"/>
      <c r="J41" s="121"/>
      <c r="K41" s="121"/>
      <c r="L41" s="121"/>
      <c r="M41" s="121"/>
      <c r="N41" s="121"/>
      <c r="O41" s="121"/>
      <c r="P41" s="121"/>
      <c r="Q41" s="121"/>
      <c r="R41" s="121"/>
      <c r="S41" s="121"/>
      <c r="T41" s="121"/>
      <c r="U41" s="121"/>
      <c r="V41" s="121"/>
      <c r="W41" s="121"/>
      <c r="X41" s="121"/>
      <c r="Y41" s="121"/>
      <c r="Z41" s="148"/>
      <c r="AA41" s="121"/>
      <c r="AB41" s="121"/>
      <c r="AC41" s="121"/>
      <c r="AD41" s="121"/>
      <c r="AE41" s="121"/>
      <c r="AF41" s="121"/>
      <c r="AG41" s="121"/>
      <c r="AH41" s="121"/>
      <c r="AI41" s="121"/>
      <c r="AJ41" s="121"/>
      <c r="CI41" s="115"/>
      <c r="DJ41" s="113"/>
      <c r="DM41" s="99" t="s">
        <v>250</v>
      </c>
    </row>
    <row r="42" spans="1:117" ht="10.15" customHeight="1" x14ac:dyDescent="0.2">
      <c r="A42" s="127"/>
      <c r="D42" s="121"/>
      <c r="E42" s="121"/>
      <c r="F42" s="121"/>
      <c r="G42" s="121"/>
      <c r="H42" s="121"/>
      <c r="I42" s="121"/>
      <c r="J42" s="121"/>
      <c r="K42" s="121"/>
      <c r="L42" s="121"/>
      <c r="M42" s="121"/>
      <c r="N42" s="121"/>
      <c r="O42" s="121"/>
      <c r="P42" s="121"/>
      <c r="Q42" s="121"/>
      <c r="R42" s="121"/>
      <c r="S42" s="121"/>
      <c r="T42" s="121"/>
      <c r="U42" s="121"/>
      <c r="V42" s="121"/>
      <c r="W42" s="121"/>
      <c r="X42" s="121"/>
      <c r="Y42" s="121"/>
      <c r="Z42" s="151"/>
      <c r="AA42" s="121"/>
      <c r="AB42" s="121"/>
      <c r="AC42" s="121"/>
      <c r="AD42" s="121"/>
      <c r="AE42" s="121"/>
      <c r="AF42" s="121"/>
      <c r="AG42" s="121"/>
      <c r="AH42" s="121"/>
      <c r="AI42" s="121"/>
      <c r="AJ42" s="121"/>
      <c r="CI42" s="115"/>
      <c r="CJ42" s="99" t="s">
        <v>66</v>
      </c>
      <c r="CL42" s="99" t="s">
        <v>352</v>
      </c>
      <c r="DJ42" s="113"/>
      <c r="DM42" s="99" t="s">
        <v>249</v>
      </c>
    </row>
    <row r="43" spans="1:117" ht="10.15" customHeight="1" x14ac:dyDescent="0.2">
      <c r="A43" s="127"/>
      <c r="D43" s="121"/>
      <c r="E43" s="121"/>
      <c r="F43" s="121"/>
      <c r="G43" s="121"/>
      <c r="H43" s="121"/>
      <c r="I43" s="121"/>
      <c r="J43" s="121"/>
      <c r="K43" s="121"/>
      <c r="L43" s="121"/>
      <c r="M43" s="121"/>
      <c r="N43" s="121"/>
      <c r="O43" s="121"/>
      <c r="P43" s="121"/>
      <c r="Q43" s="121"/>
      <c r="R43" s="121"/>
      <c r="S43" s="121"/>
      <c r="T43" s="121"/>
      <c r="U43" s="121"/>
      <c r="V43" s="121"/>
      <c r="W43" s="121"/>
      <c r="X43" s="121"/>
      <c r="Y43" s="121"/>
      <c r="Z43" s="151"/>
      <c r="AA43" s="121"/>
      <c r="AB43" s="121"/>
      <c r="AC43" s="121"/>
      <c r="AD43" s="121"/>
      <c r="AE43" s="121"/>
      <c r="AF43" s="121"/>
      <c r="AG43" s="121"/>
      <c r="AH43" s="121"/>
      <c r="AI43" s="121"/>
      <c r="AJ43" s="121"/>
      <c r="CI43" s="115"/>
      <c r="DJ43" s="113"/>
      <c r="DM43" s="99" t="s">
        <v>248</v>
      </c>
    </row>
    <row r="44" spans="1:117" ht="10.15" customHeight="1" x14ac:dyDescent="0.2">
      <c r="A44" s="127"/>
      <c r="D44" s="121"/>
      <c r="E44" s="121"/>
      <c r="F44" s="121"/>
      <c r="G44" s="121"/>
      <c r="H44" s="121"/>
      <c r="I44" s="121"/>
      <c r="J44" s="121"/>
      <c r="K44" s="121"/>
      <c r="L44" s="121"/>
      <c r="M44" s="121"/>
      <c r="N44" s="121"/>
      <c r="O44" s="121"/>
      <c r="P44" s="121"/>
      <c r="Q44" s="121"/>
      <c r="R44" s="121"/>
      <c r="S44" s="121"/>
      <c r="T44" s="121"/>
      <c r="U44" s="121"/>
      <c r="V44" s="121"/>
      <c r="W44" s="121"/>
      <c r="X44" s="121"/>
      <c r="Y44" s="121"/>
      <c r="Z44" s="151"/>
      <c r="AA44" s="121"/>
      <c r="AB44" s="121"/>
      <c r="AC44" s="121"/>
      <c r="AD44" s="121"/>
      <c r="AE44" s="121"/>
      <c r="AF44" s="121"/>
      <c r="AG44" s="121"/>
      <c r="AH44" s="121"/>
      <c r="AI44" s="121"/>
      <c r="AJ44" s="121"/>
      <c r="AT44" s="167"/>
      <c r="CI44" s="115"/>
      <c r="CJ44" s="99" t="s">
        <v>77</v>
      </c>
      <c r="CL44" s="99" t="s">
        <v>159</v>
      </c>
      <c r="DJ44" s="113"/>
      <c r="DM44" s="99" t="s">
        <v>247</v>
      </c>
    </row>
    <row r="45" spans="1:117" ht="10.15" customHeight="1" x14ac:dyDescent="0.2">
      <c r="A45" s="127"/>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T45" s="167"/>
      <c r="CI45" s="115"/>
      <c r="CJ45" s="99" t="s">
        <v>251</v>
      </c>
      <c r="CL45" s="99" t="s">
        <v>351</v>
      </c>
      <c r="DJ45" s="113"/>
      <c r="DM45" s="99" t="s">
        <v>246</v>
      </c>
    </row>
    <row r="46" spans="1:117" ht="10.15" customHeight="1" x14ac:dyDescent="0.2">
      <c r="A46" s="127"/>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CI46" s="115"/>
      <c r="CL46" s="99" t="s">
        <v>350</v>
      </c>
      <c r="DJ46" s="113"/>
      <c r="DM46" s="99" t="s">
        <v>245</v>
      </c>
    </row>
    <row r="47" spans="1:117" ht="10.15" customHeight="1" x14ac:dyDescent="0.2">
      <c r="A47" s="127"/>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X47" s="167"/>
      <c r="CI47" s="115"/>
      <c r="CJ47" s="314" t="s">
        <v>338</v>
      </c>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315"/>
      <c r="DJ47" s="113"/>
      <c r="DM47" s="99" t="s">
        <v>244</v>
      </c>
    </row>
    <row r="48" spans="1:117" ht="12" customHeight="1" x14ac:dyDescent="0.2">
      <c r="A48" s="127"/>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X48" s="167"/>
      <c r="CI48" s="115"/>
      <c r="CJ48" s="315"/>
      <c r="CK48" s="315"/>
      <c r="CL48" s="315"/>
      <c r="CM48" s="315"/>
      <c r="CN48" s="315"/>
      <c r="CO48" s="315"/>
      <c r="CP48" s="315"/>
      <c r="CQ48" s="315"/>
      <c r="CR48" s="315"/>
      <c r="CS48" s="315"/>
      <c r="CT48" s="315"/>
      <c r="CU48" s="315"/>
      <c r="CV48" s="315"/>
      <c r="CW48" s="315"/>
      <c r="CX48" s="315"/>
      <c r="CY48" s="315"/>
      <c r="CZ48" s="315"/>
      <c r="DA48" s="315"/>
      <c r="DB48" s="315"/>
      <c r="DC48" s="315"/>
      <c r="DD48" s="315"/>
      <c r="DE48" s="315"/>
      <c r="DF48" s="315"/>
      <c r="DJ48" s="113"/>
      <c r="DM48" s="99" t="s">
        <v>243</v>
      </c>
    </row>
    <row r="49" spans="1:117" ht="10.15" customHeight="1" x14ac:dyDescent="0.2">
      <c r="A49" s="127"/>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CI49" s="115"/>
      <c r="DJ49" s="113"/>
    </row>
    <row r="50" spans="1:117" ht="10.15" customHeight="1" x14ac:dyDescent="0.2">
      <c r="A50" s="127"/>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CI50" s="115"/>
      <c r="DJ50" s="113"/>
    </row>
    <row r="51" spans="1:117" ht="10.15" customHeight="1" x14ac:dyDescent="0.2">
      <c r="A51" s="127"/>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CI51" s="115"/>
      <c r="DJ51" s="113"/>
      <c r="DM51" s="99">
        <v>1</v>
      </c>
    </row>
    <row r="52" spans="1:117" ht="10.15" customHeight="1" x14ac:dyDescent="0.2">
      <c r="A52" s="127"/>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BC52" s="168"/>
      <c r="CI52" s="115"/>
      <c r="DJ52" s="113"/>
      <c r="DM52" s="99">
        <v>2</v>
      </c>
    </row>
    <row r="53" spans="1:117" ht="10.15" customHeight="1" x14ac:dyDescent="0.2">
      <c r="A53" s="127"/>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BC53" s="168"/>
      <c r="CI53" s="117"/>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20"/>
      <c r="DM53" s="99">
        <v>3</v>
      </c>
    </row>
    <row r="54" spans="1:117" ht="10.15" customHeight="1" x14ac:dyDescent="0.2">
      <c r="A54" s="127"/>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CI54" s="104" t="s">
        <v>285</v>
      </c>
      <c r="CJ54" s="105"/>
      <c r="CK54" s="105"/>
      <c r="CL54" s="105"/>
      <c r="CM54" s="105"/>
      <c r="CN54" s="105"/>
      <c r="CO54" s="105"/>
      <c r="CP54" s="105"/>
      <c r="CQ54" s="105"/>
      <c r="CR54" s="105"/>
      <c r="CS54" s="105"/>
      <c r="CT54" s="105"/>
      <c r="CU54" s="105"/>
      <c r="CV54" s="105"/>
      <c r="CW54" s="105"/>
      <c r="CX54" s="105"/>
      <c r="CY54" s="105"/>
      <c r="CZ54" s="104"/>
      <c r="DA54" s="105"/>
      <c r="DB54" s="106"/>
      <c r="DC54" s="104"/>
      <c r="DD54" s="105"/>
      <c r="DE54" s="106"/>
      <c r="DF54" s="246"/>
      <c r="DG54" s="247"/>
      <c r="DH54" s="247"/>
      <c r="DI54" s="247"/>
      <c r="DJ54" s="248"/>
      <c r="DM54" s="99">
        <v>4</v>
      </c>
    </row>
    <row r="55" spans="1:117" ht="10.15" customHeight="1" x14ac:dyDescent="0.2">
      <c r="A55" s="127"/>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CI55" s="104"/>
      <c r="CJ55" s="105"/>
      <c r="CK55" s="105"/>
      <c r="CL55" s="105"/>
      <c r="CM55" s="105"/>
      <c r="CN55" s="105"/>
      <c r="CO55" s="105"/>
      <c r="CP55" s="105"/>
      <c r="CQ55" s="105"/>
      <c r="CR55" s="105"/>
      <c r="CS55" s="105"/>
      <c r="CT55" s="105"/>
      <c r="CU55" s="105"/>
      <c r="CV55" s="105"/>
      <c r="CW55" s="105"/>
      <c r="CX55" s="105"/>
      <c r="CY55" s="105"/>
      <c r="CZ55" s="104" t="s">
        <v>106</v>
      </c>
      <c r="DA55" s="105"/>
      <c r="DB55" s="106"/>
      <c r="DC55" s="164" t="s">
        <v>107</v>
      </c>
      <c r="DD55" s="105"/>
      <c r="DE55" s="106"/>
      <c r="DF55" s="105" t="s">
        <v>108</v>
      </c>
      <c r="DG55" s="105"/>
      <c r="DH55" s="105"/>
      <c r="DI55" s="105"/>
      <c r="DJ55" s="108"/>
      <c r="DM55" s="99">
        <v>5</v>
      </c>
    </row>
    <row r="56" spans="1:117" ht="10.15" customHeight="1" x14ac:dyDescent="0.2">
      <c r="A56" s="127"/>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CI56" s="109" t="s">
        <v>349</v>
      </c>
      <c r="CJ56" s="110"/>
      <c r="CK56" s="110"/>
      <c r="CL56" s="110"/>
      <c r="CM56" s="110"/>
      <c r="CN56" s="110"/>
      <c r="CO56" s="110"/>
      <c r="CP56" s="110"/>
      <c r="CQ56" s="110"/>
      <c r="CR56" s="110"/>
      <c r="CS56" s="110"/>
      <c r="CT56" s="110"/>
      <c r="CU56" s="110"/>
      <c r="CV56" s="110"/>
      <c r="CW56" s="110"/>
      <c r="CX56" s="110"/>
      <c r="CY56" s="111"/>
      <c r="CZ56" s="99" t="s">
        <v>273</v>
      </c>
      <c r="DJ56" s="113"/>
      <c r="DM56" s="99">
        <v>6</v>
      </c>
    </row>
    <row r="57" spans="1:117" ht="10.15" customHeight="1" x14ac:dyDescent="0.2">
      <c r="A57" s="127"/>
      <c r="D57" s="121"/>
      <c r="E57" s="121"/>
      <c r="F57" s="121"/>
      <c r="G57" s="121"/>
      <c r="H57" s="121">
        <v>1</v>
      </c>
      <c r="I57" s="121"/>
      <c r="J57" s="121"/>
      <c r="K57" s="156"/>
      <c r="L57" s="121"/>
      <c r="M57" s="121"/>
      <c r="N57" s="121"/>
      <c r="O57" s="121">
        <v>2</v>
      </c>
      <c r="P57" s="121"/>
      <c r="Q57" s="121"/>
      <c r="R57" s="156"/>
      <c r="S57" s="121"/>
      <c r="T57" s="121"/>
      <c r="U57" s="121"/>
      <c r="V57" s="121">
        <v>3</v>
      </c>
      <c r="W57" s="121"/>
      <c r="X57" s="121"/>
      <c r="Y57" s="156"/>
      <c r="Z57" s="121"/>
      <c r="AA57" s="121"/>
      <c r="AB57" s="121" t="str">
        <f>IF(CV33=0,"Nbre de conduites",CV33)</f>
        <v>Nbre de conduites</v>
      </c>
      <c r="AC57" s="121"/>
      <c r="AD57" s="121"/>
      <c r="AE57" s="121"/>
      <c r="AF57" s="121"/>
      <c r="AG57" s="121"/>
      <c r="AH57" s="121"/>
      <c r="AI57" s="121"/>
      <c r="AJ57" s="121"/>
      <c r="CI57" s="115"/>
      <c r="CY57" s="116"/>
      <c r="DJ57" s="113"/>
      <c r="DM57" s="99">
        <v>7</v>
      </c>
    </row>
    <row r="58" spans="1:117" ht="10.15" customHeight="1" x14ac:dyDescent="0.2">
      <c r="A58" s="127"/>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CI58" s="240" t="str">
        <f>'Données du projet'!N45</f>
        <v>BOFAS</v>
      </c>
      <c r="CJ58" s="241"/>
      <c r="CK58" s="241"/>
      <c r="CL58" s="241"/>
      <c r="CM58" s="241"/>
      <c r="CN58" s="241"/>
      <c r="CO58" s="241"/>
      <c r="CP58" s="241"/>
      <c r="CQ58" s="241"/>
      <c r="CR58" s="241"/>
      <c r="CS58" s="241"/>
      <c r="CT58" s="241"/>
      <c r="CU58" s="241"/>
      <c r="CV58" s="241"/>
      <c r="CW58" s="241"/>
      <c r="CX58" s="241"/>
      <c r="CY58" s="242"/>
      <c r="CZ58" s="243">
        <f>'Données du projet'!AE45</f>
        <v>0</v>
      </c>
      <c r="DA58" s="244"/>
      <c r="DB58" s="244"/>
      <c r="DC58" s="244"/>
      <c r="DD58" s="244"/>
      <c r="DE58" s="244"/>
      <c r="DF58" s="244"/>
      <c r="DG58" s="244"/>
      <c r="DH58" s="244"/>
      <c r="DI58" s="244"/>
      <c r="DJ58" s="245"/>
      <c r="DM58" s="99">
        <v>8</v>
      </c>
    </row>
    <row r="59" spans="1:117" ht="10.15" customHeight="1" x14ac:dyDescent="0.2">
      <c r="A59" s="127"/>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CI59" s="117"/>
      <c r="CJ59" s="118"/>
      <c r="CK59" s="118"/>
      <c r="CL59" s="118"/>
      <c r="CM59" s="118"/>
      <c r="CN59" s="118"/>
      <c r="CO59" s="118"/>
      <c r="CP59" s="118"/>
      <c r="CQ59" s="118"/>
      <c r="CR59" s="118"/>
      <c r="CS59" s="118"/>
      <c r="CT59" s="118"/>
      <c r="CU59" s="118"/>
      <c r="CV59" s="118"/>
      <c r="CW59" s="118"/>
      <c r="CX59" s="118"/>
      <c r="CY59" s="119"/>
      <c r="CZ59" s="117"/>
      <c r="DA59" s="118"/>
      <c r="DB59" s="118"/>
      <c r="DC59" s="118"/>
      <c r="DD59" s="118"/>
      <c r="DE59" s="118"/>
      <c r="DF59" s="118"/>
      <c r="DG59" s="118"/>
      <c r="DH59" s="118"/>
      <c r="DI59" s="118"/>
      <c r="DJ59" s="120"/>
      <c r="DM59" s="99">
        <v>9</v>
      </c>
    </row>
    <row r="60" spans="1:117" ht="10.15" customHeight="1" x14ac:dyDescent="0.2">
      <c r="A60" s="127"/>
      <c r="CI60" s="109" t="s">
        <v>111</v>
      </c>
      <c r="CJ60" s="110"/>
      <c r="CK60" s="110"/>
      <c r="CL60" s="110"/>
      <c r="CM60" s="110"/>
      <c r="CN60" s="110"/>
      <c r="CO60" s="110"/>
      <c r="CP60" s="110"/>
      <c r="CQ60" s="110"/>
      <c r="CR60" s="110"/>
      <c r="CS60" s="110"/>
      <c r="CT60" s="110"/>
      <c r="CU60" s="110"/>
      <c r="CV60" s="110"/>
      <c r="CW60" s="110"/>
      <c r="CX60" s="110"/>
      <c r="CY60" s="111"/>
      <c r="DJ60" s="113"/>
      <c r="DM60" s="99">
        <v>10</v>
      </c>
    </row>
    <row r="61" spans="1:117" ht="10.15" customHeight="1" x14ac:dyDescent="0.2">
      <c r="A61" s="127"/>
      <c r="CI61" s="115"/>
      <c r="CY61" s="116"/>
      <c r="DJ61" s="113"/>
      <c r="DM61" s="99">
        <v>11</v>
      </c>
    </row>
    <row r="62" spans="1:117" ht="10.15" customHeight="1" x14ac:dyDescent="0.2">
      <c r="A62" s="127"/>
      <c r="CI62" s="240">
        <f>'Données du projet'!N49</f>
        <v>0</v>
      </c>
      <c r="CJ62" s="241"/>
      <c r="CK62" s="241"/>
      <c r="CL62" s="241"/>
      <c r="CM62" s="241"/>
      <c r="CN62" s="241"/>
      <c r="CO62" s="241"/>
      <c r="CP62" s="241"/>
      <c r="CQ62" s="241"/>
      <c r="CR62" s="241"/>
      <c r="CS62" s="241"/>
      <c r="CT62" s="241"/>
      <c r="CU62" s="241"/>
      <c r="CV62" s="241"/>
      <c r="CW62" s="241"/>
      <c r="CX62" s="241"/>
      <c r="CY62" s="242"/>
      <c r="DJ62" s="113"/>
    </row>
    <row r="63" spans="1:117" ht="10.15" customHeight="1" x14ac:dyDescent="0.2">
      <c r="A63" s="127"/>
      <c r="CI63" s="117"/>
      <c r="CJ63" s="118"/>
      <c r="CK63" s="118"/>
      <c r="CL63" s="118"/>
      <c r="CM63" s="118"/>
      <c r="CN63" s="118"/>
      <c r="CO63" s="118"/>
      <c r="CP63" s="118"/>
      <c r="CQ63" s="118"/>
      <c r="CR63" s="118"/>
      <c r="CS63" s="118"/>
      <c r="CT63" s="118"/>
      <c r="CU63" s="118"/>
      <c r="CV63" s="118"/>
      <c r="CW63" s="118"/>
      <c r="CX63" s="118"/>
      <c r="CY63" s="119"/>
      <c r="DJ63" s="113"/>
      <c r="DM63" s="99" t="s">
        <v>22</v>
      </c>
    </row>
    <row r="64" spans="1:117" ht="10.15" customHeight="1" x14ac:dyDescent="0.2">
      <c r="A64" s="127"/>
      <c r="CI64" s="109" t="s">
        <v>112</v>
      </c>
      <c r="CJ64" s="110"/>
      <c r="CK64" s="110"/>
      <c r="CL64" s="110"/>
      <c r="CM64" s="110"/>
      <c r="CN64" s="110"/>
      <c r="CO64" s="110"/>
      <c r="CP64" s="110"/>
      <c r="CQ64" s="110"/>
      <c r="CR64" s="110"/>
      <c r="CS64" s="110"/>
      <c r="CT64" s="110"/>
      <c r="CU64" s="110"/>
      <c r="CV64" s="110"/>
      <c r="CW64" s="110"/>
      <c r="CX64" s="110"/>
      <c r="CY64" s="111"/>
      <c r="DJ64" s="113"/>
      <c r="DM64" s="99" t="s">
        <v>23</v>
      </c>
    </row>
    <row r="65" spans="1:117" ht="10.15" customHeight="1" x14ac:dyDescent="0.2">
      <c r="A65" s="127"/>
      <c r="CI65" s="233" t="s">
        <v>408</v>
      </c>
      <c r="CJ65" s="234"/>
      <c r="CK65" s="234"/>
      <c r="CL65" s="234"/>
      <c r="CM65" s="234"/>
      <c r="CN65" s="234"/>
      <c r="CO65" s="234"/>
      <c r="CP65" s="234"/>
      <c r="CQ65" s="234"/>
      <c r="CR65" s="234"/>
      <c r="CS65" s="234"/>
      <c r="CT65" s="234"/>
      <c r="CU65" s="234"/>
      <c r="CV65" s="234"/>
      <c r="CW65" s="234"/>
      <c r="CX65" s="234"/>
      <c r="CY65" s="235"/>
      <c r="DJ65" s="113"/>
      <c r="DM65" s="99" t="s">
        <v>24</v>
      </c>
    </row>
    <row r="66" spans="1:117" ht="10.15" customHeight="1" x14ac:dyDescent="0.2">
      <c r="A66" s="127"/>
      <c r="CI66" s="236"/>
      <c r="CJ66" s="234"/>
      <c r="CK66" s="234"/>
      <c r="CL66" s="234"/>
      <c r="CM66" s="234"/>
      <c r="CN66" s="234"/>
      <c r="CO66" s="234"/>
      <c r="CP66" s="234"/>
      <c r="CQ66" s="234"/>
      <c r="CR66" s="234"/>
      <c r="CS66" s="234"/>
      <c r="CT66" s="234"/>
      <c r="CU66" s="234"/>
      <c r="CV66" s="234"/>
      <c r="CW66" s="234"/>
      <c r="CX66" s="234"/>
      <c r="CY66" s="235"/>
      <c r="DJ66" s="113"/>
      <c r="DM66" s="99" t="s">
        <v>215</v>
      </c>
    </row>
    <row r="67" spans="1:117" ht="10.15" customHeight="1" x14ac:dyDescent="0.2">
      <c r="A67" s="127"/>
      <c r="CI67" s="237"/>
      <c r="CJ67" s="238"/>
      <c r="CK67" s="238"/>
      <c r="CL67" s="238"/>
      <c r="CM67" s="238"/>
      <c r="CN67" s="238"/>
      <c r="CO67" s="238"/>
      <c r="CP67" s="238"/>
      <c r="CQ67" s="238"/>
      <c r="CR67" s="238"/>
      <c r="CS67" s="238"/>
      <c r="CT67" s="238"/>
      <c r="CU67" s="238"/>
      <c r="CV67" s="238"/>
      <c r="CW67" s="238"/>
      <c r="CX67" s="238"/>
      <c r="CY67" s="239"/>
      <c r="DJ67" s="113"/>
      <c r="DM67" s="99" t="s">
        <v>25</v>
      </c>
    </row>
    <row r="68" spans="1:117" ht="10.15" customHeight="1" x14ac:dyDescent="0.2">
      <c r="A68" s="127"/>
      <c r="CI68" s="223" t="s">
        <v>114</v>
      </c>
      <c r="CJ68" s="224"/>
      <c r="CK68" s="224"/>
      <c r="CL68" s="230"/>
      <c r="CM68" s="223" t="s">
        <v>115</v>
      </c>
      <c r="CN68" s="224"/>
      <c r="CO68" s="224"/>
      <c r="CP68" s="230"/>
      <c r="CQ68" s="223" t="s">
        <v>116</v>
      </c>
      <c r="CR68" s="224"/>
      <c r="CS68" s="224"/>
      <c r="CT68" s="224"/>
      <c r="CU68" s="230"/>
      <c r="CV68" s="223" t="s">
        <v>117</v>
      </c>
      <c r="CW68" s="224"/>
      <c r="CX68" s="224"/>
      <c r="CY68" s="230"/>
      <c r="CZ68" s="223" t="s">
        <v>337</v>
      </c>
      <c r="DA68" s="224"/>
      <c r="DB68" s="224"/>
      <c r="DC68" s="224"/>
      <c r="DD68" s="230"/>
      <c r="DE68" s="223" t="s">
        <v>336</v>
      </c>
      <c r="DF68" s="224"/>
      <c r="DG68" s="224"/>
      <c r="DH68" s="224"/>
      <c r="DI68" s="224"/>
      <c r="DJ68" s="225"/>
      <c r="DM68" s="99" t="s">
        <v>26</v>
      </c>
    </row>
    <row r="69" spans="1:117" ht="10.15" customHeight="1" thickBot="1" x14ac:dyDescent="0.25">
      <c r="A69" s="135"/>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41"/>
      <c r="CI69" s="226"/>
      <c r="CJ69" s="227"/>
      <c r="CK69" s="227"/>
      <c r="CL69" s="228"/>
      <c r="CM69" s="226" t="s">
        <v>274</v>
      </c>
      <c r="CN69" s="227"/>
      <c r="CO69" s="227"/>
      <c r="CP69" s="227"/>
      <c r="CQ69" s="226"/>
      <c r="CR69" s="227"/>
      <c r="CS69" s="227"/>
      <c r="CT69" s="227"/>
      <c r="CU69" s="228"/>
      <c r="CV69" s="226"/>
      <c r="CW69" s="227"/>
      <c r="CX69" s="227"/>
      <c r="CY69" s="228"/>
      <c r="CZ69" s="226">
        <f>'Données du projet'!AE56</f>
        <v>0</v>
      </c>
      <c r="DA69" s="227"/>
      <c r="DB69" s="227"/>
      <c r="DC69" s="227"/>
      <c r="DD69" s="228"/>
      <c r="DE69" s="226" t="s">
        <v>348</v>
      </c>
      <c r="DF69" s="227"/>
      <c r="DG69" s="227"/>
      <c r="DH69" s="227"/>
      <c r="DI69" s="227"/>
      <c r="DJ69" s="229"/>
      <c r="DM69" s="99" t="s">
        <v>267</v>
      </c>
    </row>
    <row r="70" spans="1:117" ht="10.15" customHeight="1" x14ac:dyDescent="0.2">
      <c r="DM70" s="99" t="s">
        <v>27</v>
      </c>
    </row>
    <row r="71" spans="1:117" ht="10.15" customHeight="1" x14ac:dyDescent="0.2">
      <c r="DM71" s="99" t="s">
        <v>28</v>
      </c>
    </row>
    <row r="72" spans="1:117" x14ac:dyDescent="0.2">
      <c r="DM72" s="99" t="s">
        <v>32</v>
      </c>
    </row>
    <row r="73" spans="1:117" x14ac:dyDescent="0.2">
      <c r="C73" s="157"/>
      <c r="DM73" s="99" t="s">
        <v>34</v>
      </c>
    </row>
    <row r="74" spans="1:117" x14ac:dyDescent="0.2">
      <c r="DM74" s="99" t="s">
        <v>35</v>
      </c>
    </row>
  </sheetData>
  <sheetProtection selectLockedCells="1"/>
  <mergeCells count="22">
    <mergeCell ref="CZ68:DD68"/>
    <mergeCell ref="DE68:DJ68"/>
    <mergeCell ref="CI69:CL69"/>
    <mergeCell ref="CM69:CP69"/>
    <mergeCell ref="CQ69:CU69"/>
    <mergeCell ref="CV69:CY69"/>
    <mergeCell ref="CZ69:DD69"/>
    <mergeCell ref="DE69:DJ69"/>
    <mergeCell ref="CI62:CY62"/>
    <mergeCell ref="CI68:CL68"/>
    <mergeCell ref="CM68:CP68"/>
    <mergeCell ref="CQ68:CU68"/>
    <mergeCell ref="CV68:CY68"/>
    <mergeCell ref="CI65:CY67"/>
    <mergeCell ref="DF54:DJ54"/>
    <mergeCell ref="CI58:CY58"/>
    <mergeCell ref="CZ58:DJ58"/>
    <mergeCell ref="CV32:CY32"/>
    <mergeCell ref="CV33:CY33"/>
    <mergeCell ref="CQ36:CT36"/>
    <mergeCell ref="CL35:DC35"/>
    <mergeCell ref="CJ47:DF48"/>
  </mergeCells>
  <dataValidations count="2">
    <dataValidation type="list" allowBlank="1" showInputMessage="1" showErrorMessage="1" sqref="CV32:CX32" xr:uid="{00000000-0002-0000-0E00-000000000000}">
      <formula1>$DM$4:$DM$12</formula1>
    </dataValidation>
    <dataValidation type="list" allowBlank="1" showInputMessage="1" showErrorMessage="1" sqref="CQ36:CT36" xr:uid="{00000000-0002-0000-0E00-000001000000}">
      <formula1>$DM$72:$DM$74</formula1>
    </dataValidation>
  </dataValidations>
  <pageMargins left="0.70866141732283472" right="0.70866141732283472" top="0.74803149606299213" bottom="0.74803149606299213" header="0.31496062992125984" footer="0.31496062992125984"/>
  <pageSetup paperSize="9" scale="67" orientation="landscape" r:id="rId1"/>
  <headerFooter>
    <oddHeader>&amp;C&amp;"Trebuchet MS,Standaard"&amp;F</oddHeader>
    <oddFooter>&amp;L&amp;"Trebuchet MS,Standaard"Date d'impression: &amp;D&amp;R&amp;"Trebuchet MS,Standaard"&amp;P/&amp;N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0140-056E-42E5-A19C-C50367A6173A}">
  <dimension ref="A1:E5"/>
  <sheetViews>
    <sheetView workbookViewId="0">
      <selection activeCell="D3" sqref="D3"/>
    </sheetView>
  </sheetViews>
  <sheetFormatPr defaultRowHeight="15" x14ac:dyDescent="0.3"/>
  <cols>
    <col min="1" max="3" width="9.140625" style="38"/>
    <col min="4" max="4" width="12" style="38" bestFit="1" customWidth="1"/>
    <col min="5" max="5" width="36.28515625" style="38" customWidth="1"/>
    <col min="6" max="16384" width="9.140625" style="38"/>
  </cols>
  <sheetData>
    <row r="1" spans="1:5" x14ac:dyDescent="0.3">
      <c r="A1" s="42" t="s">
        <v>384</v>
      </c>
      <c r="B1" s="42" t="s">
        <v>385</v>
      </c>
      <c r="C1" s="42" t="s">
        <v>386</v>
      </c>
      <c r="D1" s="42" t="s">
        <v>387</v>
      </c>
      <c r="E1" s="42" t="s">
        <v>388</v>
      </c>
    </row>
    <row r="2" spans="1:5" x14ac:dyDescent="0.3">
      <c r="A2" s="42" t="s">
        <v>389</v>
      </c>
      <c r="B2" s="42" t="s">
        <v>390</v>
      </c>
      <c r="C2" s="42" t="s">
        <v>391</v>
      </c>
      <c r="D2" s="43">
        <v>43836</v>
      </c>
      <c r="E2" s="42" t="s">
        <v>392</v>
      </c>
    </row>
    <row r="3" spans="1:5" x14ac:dyDescent="0.3">
      <c r="A3" s="42" t="s">
        <v>394</v>
      </c>
      <c r="B3" s="42" t="s">
        <v>395</v>
      </c>
      <c r="C3" s="42" t="s">
        <v>390</v>
      </c>
      <c r="D3" s="43">
        <v>43793</v>
      </c>
      <c r="E3" s="42" t="s">
        <v>396</v>
      </c>
    </row>
    <row r="4" spans="1:5" x14ac:dyDescent="0.3">
      <c r="A4" s="42">
        <v>2</v>
      </c>
      <c r="B4" s="42" t="s">
        <v>390</v>
      </c>
      <c r="C4" s="42" t="s">
        <v>393</v>
      </c>
      <c r="D4" s="43">
        <v>39727</v>
      </c>
      <c r="E4" s="42"/>
    </row>
    <row r="5" spans="1:5" x14ac:dyDescent="0.3">
      <c r="A5" s="42">
        <v>1</v>
      </c>
      <c r="B5" s="42" t="s">
        <v>390</v>
      </c>
      <c r="C5" s="42"/>
      <c r="D5" s="43">
        <v>39693</v>
      </c>
      <c r="E5" s="4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73"/>
  <sheetViews>
    <sheetView tabSelected="1" showRuler="0" zoomScaleNormal="100" workbookViewId="0">
      <selection activeCell="B2" sqref="B2"/>
    </sheetView>
  </sheetViews>
  <sheetFormatPr defaultRowHeight="15" x14ac:dyDescent="0.3"/>
  <cols>
    <col min="1" max="1" width="4.28515625" style="38" customWidth="1"/>
    <col min="2" max="2" width="98.7109375" style="39" customWidth="1"/>
    <col min="3" max="16384" width="9.140625" style="38"/>
  </cols>
  <sheetData>
    <row r="2" spans="2:2" x14ac:dyDescent="0.3">
      <c r="B2" s="41" t="s">
        <v>99</v>
      </c>
    </row>
    <row r="3" spans="2:2" ht="30" x14ac:dyDescent="0.3">
      <c r="B3" s="39" t="s">
        <v>198</v>
      </c>
    </row>
    <row r="5" spans="2:2" x14ac:dyDescent="0.3">
      <c r="B5" s="41" t="s">
        <v>100</v>
      </c>
    </row>
    <row r="6" spans="2:2" ht="30" x14ac:dyDescent="0.3">
      <c r="B6" s="39" t="s">
        <v>175</v>
      </c>
    </row>
    <row r="8" spans="2:2" x14ac:dyDescent="0.3">
      <c r="B8" s="39" t="s">
        <v>176</v>
      </c>
    </row>
    <row r="10" spans="2:2" ht="45" x14ac:dyDescent="0.3">
      <c r="B10" s="39" t="s">
        <v>101</v>
      </c>
    </row>
    <row r="12" spans="2:2" ht="30" x14ac:dyDescent="0.3">
      <c r="B12" s="39" t="s">
        <v>102</v>
      </c>
    </row>
    <row r="14" spans="2:2" ht="30" x14ac:dyDescent="0.3">
      <c r="B14" s="39" t="s">
        <v>103</v>
      </c>
    </row>
    <row r="16" spans="2:2" x14ac:dyDescent="0.3">
      <c r="B16" s="41" t="s">
        <v>104</v>
      </c>
    </row>
    <row r="17" spans="2:2" ht="63.75" customHeight="1" x14ac:dyDescent="0.3">
      <c r="B17" s="39" t="s">
        <v>368</v>
      </c>
    </row>
    <row r="19" spans="2:2" x14ac:dyDescent="0.3">
      <c r="B19" s="39" t="s">
        <v>259</v>
      </c>
    </row>
    <row r="20" spans="2:2" x14ac:dyDescent="0.3">
      <c r="B20" s="40"/>
    </row>
    <row r="22" spans="2:2" x14ac:dyDescent="0.3">
      <c r="B22" s="40"/>
    </row>
    <row r="23" spans="2:2" x14ac:dyDescent="0.3">
      <c r="B23" s="40"/>
    </row>
    <row r="24" spans="2:2" x14ac:dyDescent="0.3">
      <c r="B24" s="40"/>
    </row>
    <row r="25" spans="2:2" x14ac:dyDescent="0.3">
      <c r="B25" s="40"/>
    </row>
    <row r="26" spans="2:2" x14ac:dyDescent="0.3">
      <c r="B26" s="40"/>
    </row>
    <row r="27" spans="2:2" x14ac:dyDescent="0.3">
      <c r="B27" s="40"/>
    </row>
    <row r="28" spans="2:2" x14ac:dyDescent="0.3">
      <c r="B28" s="40"/>
    </row>
    <row r="29" spans="2:2" x14ac:dyDescent="0.3">
      <c r="B29" s="40"/>
    </row>
    <row r="30" spans="2:2" x14ac:dyDescent="0.3">
      <c r="B30" s="40"/>
    </row>
    <row r="44" spans="2:2" x14ac:dyDescent="0.3">
      <c r="B44" s="37"/>
    </row>
    <row r="47" spans="2:2" x14ac:dyDescent="0.3">
      <c r="B47" s="37"/>
    </row>
    <row r="52" spans="2:2" x14ac:dyDescent="0.3">
      <c r="B52" s="37"/>
    </row>
    <row r="56" spans="2:2" x14ac:dyDescent="0.3">
      <c r="B56" s="37"/>
    </row>
    <row r="59" spans="2:2" x14ac:dyDescent="0.3">
      <c r="B59" s="37"/>
    </row>
    <row r="62" spans="2:2" x14ac:dyDescent="0.3">
      <c r="B62" s="37"/>
    </row>
    <row r="67" spans="2:2" x14ac:dyDescent="0.3">
      <c r="B67" s="37"/>
    </row>
    <row r="70" spans="2:2" x14ac:dyDescent="0.3">
      <c r="B70" s="37"/>
    </row>
    <row r="73" spans="2:2" x14ac:dyDescent="0.3">
      <c r="B73" s="37"/>
    </row>
  </sheetData>
  <customSheetViews>
    <customSheetView guid="{1ABCB622-6CE2-40AC-88C1-E0C67BFFE6E9}" showPageBreaks="1" showRuler="0">
      <pageMargins left="0.75" right="0.75" top="1" bottom="1" header="0.5" footer="0.5"/>
      <pageSetup paperSize="9" orientation="portrait" r:id="rId1"/>
      <headerFooter alignWithMargins="0">
        <oddHeader>&amp;LBOFAS&amp;CT3320_Formulaire_Projet_IS&amp;Rpg. &amp;P/&amp;N</oddHeader>
        <oddFooter>&amp;LDate réalisation: 02/09/2008
remplace version: /&amp;CFormulaire
version 1&amp;RDate d'impression:
&amp;D</oddFooter>
      </headerFooter>
    </customSheetView>
  </customSheetViews>
  <phoneticPr fontId="2" type="noConversion"/>
  <pageMargins left="0.74803149606299213" right="0.74803149606299213" top="0.98425196850393704" bottom="0.98425196850393704" header="0.51181102362204722" footer="0.51181102362204722"/>
  <pageSetup paperSize="9" scale="85" orientation="portrait" r:id="rId2"/>
  <headerFooter alignWithMargins="0">
    <oddHeader>&amp;C&amp;"Trebuchet MS,Standaard"&amp;F</oddHeader>
    <oddFooter>&amp;L&amp;"Trebuchet MS,Standaard"Date d'impression: &amp;D&amp;R&amp;"Trebuchet MS,Standaard"&amp;P/&amp;N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U114"/>
  <sheetViews>
    <sheetView showRuler="0" zoomScaleNormal="100" workbookViewId="0">
      <selection activeCell="E7" sqref="E7"/>
    </sheetView>
  </sheetViews>
  <sheetFormatPr defaultColWidth="0" defaultRowHeight="13.5" zeroHeight="1" x14ac:dyDescent="0.2"/>
  <cols>
    <col min="1" max="1" width="6" style="48" customWidth="1"/>
    <col min="2" max="2" width="10.42578125" style="51" customWidth="1"/>
    <col min="3" max="3" width="37.5703125" style="51" customWidth="1"/>
    <col min="4" max="5" width="10.42578125" style="48" customWidth="1"/>
    <col min="6" max="6" width="9.7109375" style="48" customWidth="1"/>
    <col min="7" max="7" width="10.140625" style="48" customWidth="1"/>
    <col min="8" max="8" width="9.7109375" style="48" customWidth="1"/>
    <col min="9" max="9" width="11.42578125" style="48" customWidth="1"/>
    <col min="10" max="13" width="9.7109375" style="48" customWidth="1"/>
    <col min="14" max="48" width="1.7109375" style="48" customWidth="1"/>
    <col min="49" max="255" width="8.85546875" style="48" hidden="1" customWidth="1"/>
    <col min="256" max="16384" width="11.85546875" style="48" hidden="1"/>
  </cols>
  <sheetData>
    <row r="1" spans="1:60" ht="10.15" customHeight="1" x14ac:dyDescent="0.2">
      <c r="A1" s="44"/>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7"/>
    </row>
    <row r="2" spans="1:60" ht="18.75" x14ac:dyDescent="0.2">
      <c r="A2" s="49"/>
      <c r="B2" s="50" t="s">
        <v>397</v>
      </c>
      <c r="AO2" s="52"/>
    </row>
    <row r="3" spans="1:60" ht="10.15" customHeight="1" x14ac:dyDescent="0.2">
      <c r="A3" s="49"/>
      <c r="AO3" s="52"/>
    </row>
    <row r="4" spans="1:60" ht="10.15" customHeight="1" x14ac:dyDescent="0.2">
      <c r="A4" s="49"/>
      <c r="AO4" s="52"/>
    </row>
    <row r="5" spans="1:60" ht="18.75" thickBot="1" x14ac:dyDescent="0.25">
      <c r="A5" s="49"/>
      <c r="B5" s="53" t="s">
        <v>199</v>
      </c>
      <c r="AO5" s="52"/>
    </row>
    <row r="6" spans="1:60" ht="68.25" thickBot="1" x14ac:dyDescent="0.25">
      <c r="A6" s="49"/>
      <c r="B6" s="89" t="s">
        <v>120</v>
      </c>
      <c r="C6" s="90" t="s">
        <v>112</v>
      </c>
      <c r="D6" s="90" t="s">
        <v>121</v>
      </c>
      <c r="E6" s="90" t="s">
        <v>122</v>
      </c>
      <c r="F6" s="90" t="s">
        <v>125</v>
      </c>
      <c r="G6" s="90" t="s">
        <v>260</v>
      </c>
      <c r="H6" s="90" t="s">
        <v>261</v>
      </c>
      <c r="I6" s="90" t="s">
        <v>126</v>
      </c>
      <c r="J6" s="90" t="s">
        <v>127</v>
      </c>
      <c r="K6" s="90" t="s">
        <v>207</v>
      </c>
      <c r="L6" s="90" t="s">
        <v>268</v>
      </c>
      <c r="M6" s="90" t="s">
        <v>168</v>
      </c>
      <c r="N6" s="220" t="s">
        <v>367</v>
      </c>
      <c r="O6" s="221"/>
      <c r="P6" s="221"/>
      <c r="Q6" s="221"/>
      <c r="R6" s="221"/>
      <c r="S6" s="221"/>
      <c r="T6" s="221"/>
      <c r="U6" s="221"/>
      <c r="V6" s="221"/>
      <c r="W6" s="221"/>
      <c r="X6" s="221"/>
      <c r="Y6" s="221"/>
      <c r="Z6" s="221"/>
      <c r="AA6" s="221"/>
      <c r="AB6" s="221"/>
      <c r="AC6" s="221"/>
      <c r="AD6" s="221"/>
      <c r="AE6" s="221"/>
      <c r="AF6" s="221"/>
      <c r="AG6" s="221"/>
      <c r="AH6" s="221"/>
      <c r="AI6" s="221"/>
      <c r="AJ6" s="221"/>
      <c r="AK6" s="221"/>
      <c r="AL6" s="222"/>
      <c r="AO6" s="52"/>
    </row>
    <row r="7" spans="1:60" ht="10.15" customHeight="1" x14ac:dyDescent="0.2">
      <c r="A7" s="49"/>
      <c r="B7" s="54"/>
      <c r="C7" s="55" t="s">
        <v>369</v>
      </c>
      <c r="D7" s="56" t="s">
        <v>182</v>
      </c>
      <c r="E7" s="56"/>
      <c r="F7" s="56"/>
      <c r="G7" s="56"/>
      <c r="H7" s="56"/>
      <c r="I7" s="56"/>
      <c r="J7" s="56"/>
      <c r="K7" s="56"/>
      <c r="L7" s="56"/>
      <c r="M7" s="56"/>
      <c r="N7" s="217"/>
      <c r="O7" s="218"/>
      <c r="P7" s="218"/>
      <c r="Q7" s="218"/>
      <c r="R7" s="218"/>
      <c r="S7" s="218"/>
      <c r="T7" s="218"/>
      <c r="U7" s="218"/>
      <c r="V7" s="218"/>
      <c r="W7" s="218"/>
      <c r="X7" s="218"/>
      <c r="Y7" s="218"/>
      <c r="Z7" s="218"/>
      <c r="AA7" s="218"/>
      <c r="AB7" s="218"/>
      <c r="AC7" s="218"/>
      <c r="AD7" s="218"/>
      <c r="AE7" s="218"/>
      <c r="AF7" s="218"/>
      <c r="AG7" s="218"/>
      <c r="AH7" s="218"/>
      <c r="AI7" s="218"/>
      <c r="AJ7" s="218"/>
      <c r="AK7" s="218"/>
      <c r="AL7" s="219"/>
      <c r="AO7" s="52"/>
    </row>
    <row r="8" spans="1:60" ht="10.15" customHeight="1" x14ac:dyDescent="0.2">
      <c r="A8" s="49"/>
      <c r="B8" s="57"/>
      <c r="C8" s="58" t="s">
        <v>277</v>
      </c>
      <c r="D8" s="58" t="s">
        <v>183</v>
      </c>
      <c r="E8" s="58"/>
      <c r="F8" s="58"/>
      <c r="G8" s="58"/>
      <c r="H8" s="58"/>
      <c r="I8" s="58"/>
      <c r="J8" s="58"/>
      <c r="K8" s="58"/>
      <c r="L8" s="58"/>
      <c r="M8" s="58"/>
      <c r="N8" s="204"/>
      <c r="O8" s="205"/>
      <c r="P8" s="205"/>
      <c r="Q8" s="205"/>
      <c r="R8" s="205"/>
      <c r="S8" s="205"/>
      <c r="T8" s="205"/>
      <c r="U8" s="205"/>
      <c r="V8" s="205"/>
      <c r="W8" s="205"/>
      <c r="X8" s="205"/>
      <c r="Y8" s="205"/>
      <c r="Z8" s="205"/>
      <c r="AA8" s="205"/>
      <c r="AB8" s="205"/>
      <c r="AC8" s="205"/>
      <c r="AD8" s="205"/>
      <c r="AE8" s="205"/>
      <c r="AF8" s="205"/>
      <c r="AG8" s="205"/>
      <c r="AH8" s="205"/>
      <c r="AI8" s="205"/>
      <c r="AJ8" s="205"/>
      <c r="AK8" s="205"/>
      <c r="AL8" s="206"/>
      <c r="AO8" s="52"/>
    </row>
    <row r="9" spans="1:60" ht="10.15" customHeight="1" x14ac:dyDescent="0.2">
      <c r="A9" s="49"/>
      <c r="B9" s="57"/>
      <c r="C9" s="58" t="s">
        <v>278</v>
      </c>
      <c r="D9" s="58" t="s">
        <v>184</v>
      </c>
      <c r="E9" s="58"/>
      <c r="F9" s="58"/>
      <c r="G9" s="58"/>
      <c r="H9" s="58"/>
      <c r="I9" s="58"/>
      <c r="J9" s="58"/>
      <c r="K9" s="58"/>
      <c r="L9" s="58"/>
      <c r="M9" s="58"/>
      <c r="N9" s="204"/>
      <c r="O9" s="205"/>
      <c r="P9" s="205"/>
      <c r="Q9" s="205"/>
      <c r="R9" s="205"/>
      <c r="S9" s="205"/>
      <c r="T9" s="205"/>
      <c r="U9" s="205"/>
      <c r="V9" s="205"/>
      <c r="W9" s="205"/>
      <c r="X9" s="205"/>
      <c r="Y9" s="205"/>
      <c r="Z9" s="205"/>
      <c r="AA9" s="205"/>
      <c r="AB9" s="205"/>
      <c r="AC9" s="205"/>
      <c r="AD9" s="205"/>
      <c r="AE9" s="205"/>
      <c r="AF9" s="205"/>
      <c r="AG9" s="205"/>
      <c r="AH9" s="205"/>
      <c r="AI9" s="205"/>
      <c r="AJ9" s="205"/>
      <c r="AK9" s="205"/>
      <c r="AL9" s="206"/>
      <c r="AO9" s="52"/>
    </row>
    <row r="10" spans="1:60" ht="10.15" customHeight="1" x14ac:dyDescent="0.2">
      <c r="A10" s="49"/>
      <c r="B10" s="57"/>
      <c r="C10" s="58"/>
      <c r="D10" s="58"/>
      <c r="E10" s="58"/>
      <c r="F10" s="58"/>
      <c r="G10" s="58"/>
      <c r="H10" s="58"/>
      <c r="I10" s="58"/>
      <c r="J10" s="58"/>
      <c r="K10" s="58"/>
      <c r="L10" s="58"/>
      <c r="M10" s="58"/>
      <c r="N10" s="204"/>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6"/>
      <c r="AO10" s="52"/>
    </row>
    <row r="11" spans="1:60" ht="10.15" customHeight="1" x14ac:dyDescent="0.2">
      <c r="A11" s="49"/>
      <c r="B11" s="57"/>
      <c r="C11" s="58"/>
      <c r="D11" s="58"/>
      <c r="E11" s="58"/>
      <c r="F11" s="58"/>
      <c r="G11" s="58"/>
      <c r="H11" s="58"/>
      <c r="I11" s="58"/>
      <c r="J11" s="58"/>
      <c r="K11" s="58"/>
      <c r="L11" s="58"/>
      <c r="M11" s="58"/>
      <c r="N11" s="204"/>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6"/>
      <c r="AO11" s="52"/>
    </row>
    <row r="12" spans="1:60" ht="10.15" customHeight="1" x14ac:dyDescent="0.2">
      <c r="A12" s="49"/>
      <c r="B12" s="57"/>
      <c r="C12" s="58"/>
      <c r="D12" s="58"/>
      <c r="E12" s="58"/>
      <c r="F12" s="58"/>
      <c r="G12" s="58"/>
      <c r="H12" s="58"/>
      <c r="I12" s="58"/>
      <c r="J12" s="58"/>
      <c r="K12" s="58"/>
      <c r="L12" s="58"/>
      <c r="M12" s="58"/>
      <c r="N12" s="204"/>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6"/>
      <c r="AO12" s="52"/>
    </row>
    <row r="13" spans="1:60" ht="10.15" customHeight="1" x14ac:dyDescent="0.2">
      <c r="A13" s="49"/>
      <c r="B13" s="57"/>
      <c r="C13" s="58"/>
      <c r="D13" s="58"/>
      <c r="E13" s="58"/>
      <c r="F13" s="58"/>
      <c r="G13" s="58"/>
      <c r="H13" s="58"/>
      <c r="I13" s="58"/>
      <c r="J13" s="58"/>
      <c r="K13" s="58"/>
      <c r="L13" s="58"/>
      <c r="M13" s="58"/>
      <c r="N13" s="204"/>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c r="AO13" s="52"/>
    </row>
    <row r="14" spans="1:60" ht="10.15" customHeight="1" x14ac:dyDescent="0.2">
      <c r="A14" s="49"/>
      <c r="B14" s="57"/>
      <c r="C14" s="58"/>
      <c r="D14" s="58"/>
      <c r="E14" s="58"/>
      <c r="F14" s="58"/>
      <c r="G14" s="58"/>
      <c r="H14" s="58"/>
      <c r="I14" s="58"/>
      <c r="J14" s="58"/>
      <c r="K14" s="58"/>
      <c r="L14" s="58"/>
      <c r="M14" s="58"/>
      <c r="N14" s="204"/>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c r="AO14" s="52"/>
    </row>
    <row r="15" spans="1:60" ht="10.15" customHeight="1" x14ac:dyDescent="0.2">
      <c r="A15" s="49"/>
      <c r="B15" s="57"/>
      <c r="C15" s="58"/>
      <c r="D15" s="58"/>
      <c r="E15" s="58"/>
      <c r="F15" s="58"/>
      <c r="G15" s="58"/>
      <c r="H15" s="58"/>
      <c r="I15" s="58"/>
      <c r="J15" s="58"/>
      <c r="K15" s="58"/>
      <c r="L15" s="58"/>
      <c r="M15" s="58"/>
      <c r="N15" s="204"/>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c r="AO15" s="52"/>
      <c r="BF15" s="59"/>
      <c r="BG15" s="59"/>
      <c r="BH15" s="59"/>
    </row>
    <row r="16" spans="1:60" ht="10.15" customHeight="1" x14ac:dyDescent="0.2">
      <c r="A16" s="49"/>
      <c r="B16" s="57"/>
      <c r="C16" s="58"/>
      <c r="D16" s="58"/>
      <c r="E16" s="58"/>
      <c r="F16" s="58"/>
      <c r="G16" s="58"/>
      <c r="H16" s="58"/>
      <c r="I16" s="58"/>
      <c r="J16" s="58"/>
      <c r="K16" s="58"/>
      <c r="L16" s="58"/>
      <c r="M16" s="58"/>
      <c r="N16" s="204"/>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6"/>
      <c r="AO16" s="52"/>
    </row>
    <row r="17" spans="1:61" ht="10.15" customHeight="1" x14ac:dyDescent="0.2">
      <c r="A17" s="49"/>
      <c r="B17" s="57"/>
      <c r="C17" s="58"/>
      <c r="D17" s="58"/>
      <c r="E17" s="58"/>
      <c r="F17" s="58"/>
      <c r="G17" s="58"/>
      <c r="H17" s="58"/>
      <c r="I17" s="58"/>
      <c r="J17" s="58"/>
      <c r="K17" s="58"/>
      <c r="L17" s="58"/>
      <c r="M17" s="58"/>
      <c r="N17" s="204"/>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6"/>
      <c r="AO17" s="52"/>
    </row>
    <row r="18" spans="1:61" ht="14.25" thickBot="1" x14ac:dyDescent="0.25">
      <c r="A18" s="49"/>
      <c r="B18" s="60"/>
      <c r="C18" s="61"/>
      <c r="D18" s="62"/>
      <c r="E18" s="62"/>
      <c r="F18" s="62"/>
      <c r="G18" s="61"/>
      <c r="H18" s="62"/>
      <c r="I18" s="62"/>
      <c r="J18" s="62"/>
      <c r="K18" s="62"/>
      <c r="L18" s="62"/>
      <c r="M18" s="62"/>
      <c r="N18" s="207"/>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9"/>
      <c r="AO18" s="52"/>
    </row>
    <row r="19" spans="1:61" s="59" customFormat="1" x14ac:dyDescent="0.2">
      <c r="A19" s="63"/>
      <c r="AO19" s="64"/>
      <c r="AX19" s="48"/>
      <c r="AY19" s="48"/>
      <c r="AZ19" s="48"/>
      <c r="BA19" s="48"/>
      <c r="BB19" s="48"/>
      <c r="BC19" s="48"/>
      <c r="BD19" s="48"/>
      <c r="BE19" s="48"/>
      <c r="BF19" s="48"/>
      <c r="BG19" s="48"/>
      <c r="BH19" s="48"/>
      <c r="BI19" s="48"/>
    </row>
    <row r="20" spans="1:61" ht="18.75" thickBot="1" x14ac:dyDescent="0.25">
      <c r="A20" s="49"/>
      <c r="B20" s="53" t="s">
        <v>89</v>
      </c>
      <c r="L20" s="65"/>
      <c r="M20" s="65"/>
      <c r="AO20" s="52"/>
      <c r="BI20" s="59"/>
    </row>
    <row r="21" spans="1:61" ht="54.75" thickBot="1" x14ac:dyDescent="0.25">
      <c r="A21" s="49"/>
      <c r="B21" s="89" t="s">
        <v>120</v>
      </c>
      <c r="C21" s="91" t="s">
        <v>112</v>
      </c>
      <c r="D21" s="91" t="s">
        <v>121</v>
      </c>
      <c r="E21" s="90" t="s">
        <v>122</v>
      </c>
      <c r="F21" s="90" t="s">
        <v>123</v>
      </c>
      <c r="G21" s="90" t="s">
        <v>124</v>
      </c>
      <c r="H21" s="90" t="s">
        <v>230</v>
      </c>
      <c r="I21" s="90" t="s">
        <v>270</v>
      </c>
      <c r="J21" s="90" t="s">
        <v>271</v>
      </c>
      <c r="K21" s="90" t="s">
        <v>272</v>
      </c>
      <c r="L21" s="90" t="s">
        <v>168</v>
      </c>
      <c r="M21" s="90"/>
      <c r="N21" s="214" t="s">
        <v>128</v>
      </c>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O21" s="52"/>
    </row>
    <row r="22" spans="1:61" ht="10.15" customHeight="1" x14ac:dyDescent="0.2">
      <c r="A22" s="49"/>
      <c r="B22" s="54"/>
      <c r="C22" s="56" t="s">
        <v>269</v>
      </c>
      <c r="D22" s="56" t="s">
        <v>179</v>
      </c>
      <c r="E22" s="56"/>
      <c r="F22" s="56"/>
      <c r="G22" s="56"/>
      <c r="H22" s="56"/>
      <c r="I22" s="56"/>
      <c r="J22" s="56"/>
      <c r="K22" s="56"/>
      <c r="L22" s="56"/>
      <c r="M22" s="58"/>
      <c r="N22" s="217"/>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O22" s="52"/>
    </row>
    <row r="23" spans="1:61" ht="10.15" customHeight="1" x14ac:dyDescent="0.2">
      <c r="A23" s="49"/>
      <c r="B23" s="57"/>
      <c r="C23" s="58" t="s">
        <v>380</v>
      </c>
      <c r="D23" s="58" t="s">
        <v>180</v>
      </c>
      <c r="E23" s="58"/>
      <c r="F23" s="58"/>
      <c r="G23" s="58"/>
      <c r="H23" s="58"/>
      <c r="I23" s="58"/>
      <c r="J23" s="58"/>
      <c r="K23" s="58"/>
      <c r="L23" s="58"/>
      <c r="M23" s="58"/>
      <c r="N23" s="204"/>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O23" s="52"/>
    </row>
    <row r="24" spans="1:61" ht="10.15" customHeight="1" x14ac:dyDescent="0.2">
      <c r="A24" s="49"/>
      <c r="B24" s="57"/>
      <c r="C24" s="58" t="s">
        <v>381</v>
      </c>
      <c r="D24" s="58" t="s">
        <v>181</v>
      </c>
      <c r="E24" s="58"/>
      <c r="F24" s="58"/>
      <c r="G24" s="58"/>
      <c r="H24" s="58"/>
      <c r="I24" s="58"/>
      <c r="J24" s="58"/>
      <c r="K24" s="58"/>
      <c r="L24" s="58"/>
      <c r="M24" s="58"/>
      <c r="N24" s="204"/>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c r="AO24" s="52"/>
      <c r="BC24" s="59"/>
      <c r="BD24" s="59"/>
      <c r="BE24" s="59"/>
      <c r="BF24" s="59"/>
      <c r="BG24" s="59"/>
      <c r="BH24" s="59"/>
    </row>
    <row r="25" spans="1:61" ht="10.15" customHeight="1" x14ac:dyDescent="0.2">
      <c r="A25" s="49"/>
      <c r="B25" s="57"/>
      <c r="C25" s="58"/>
      <c r="D25" s="58"/>
      <c r="E25" s="58"/>
      <c r="F25" s="58"/>
      <c r="G25" s="58"/>
      <c r="H25" s="58"/>
      <c r="I25" s="58"/>
      <c r="J25" s="58"/>
      <c r="K25" s="58"/>
      <c r="L25" s="58"/>
      <c r="M25" s="58"/>
      <c r="N25" s="204"/>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6"/>
      <c r="AO25" s="52"/>
      <c r="BC25" s="59"/>
      <c r="BD25" s="59"/>
      <c r="BE25" s="59"/>
      <c r="BF25" s="59"/>
      <c r="BG25" s="59"/>
      <c r="BH25" s="59"/>
    </row>
    <row r="26" spans="1:61" ht="10.15" customHeight="1" thickBot="1" x14ac:dyDescent="0.25">
      <c r="A26" s="49"/>
      <c r="B26" s="60"/>
      <c r="C26" s="62"/>
      <c r="D26" s="62"/>
      <c r="E26" s="62"/>
      <c r="F26" s="62"/>
      <c r="G26" s="62"/>
      <c r="H26" s="62"/>
      <c r="I26" s="62"/>
      <c r="J26" s="62"/>
      <c r="K26" s="62"/>
      <c r="L26" s="62"/>
      <c r="M26" s="62"/>
      <c r="N26" s="207"/>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O26" s="52"/>
      <c r="BC26" s="59"/>
      <c r="BD26" s="59"/>
      <c r="BE26" s="59"/>
      <c r="BF26" s="59"/>
      <c r="BG26" s="59"/>
      <c r="BH26" s="59"/>
    </row>
    <row r="27" spans="1:61" ht="10.15" customHeight="1" x14ac:dyDescent="0.2">
      <c r="A27" s="49"/>
      <c r="AO27" s="52"/>
      <c r="AX27" s="59"/>
      <c r="BC27" s="59"/>
      <c r="BD27" s="59"/>
      <c r="BE27" s="59"/>
      <c r="BF27" s="59"/>
      <c r="BG27" s="59"/>
      <c r="BH27" s="59"/>
    </row>
    <row r="28" spans="1:61" s="59" customFormat="1" ht="18.75" thickBot="1" x14ac:dyDescent="0.25">
      <c r="A28" s="63"/>
      <c r="B28" s="53" t="s">
        <v>265</v>
      </c>
      <c r="C28" s="51"/>
      <c r="D28" s="48"/>
      <c r="E28" s="48"/>
      <c r="F28" s="48"/>
      <c r="G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O28" s="64"/>
      <c r="AY28" s="48"/>
      <c r="AZ28" s="48"/>
      <c r="BA28" s="48"/>
      <c r="BB28" s="48"/>
      <c r="BI28" s="48"/>
    </row>
    <row r="29" spans="1:61" s="59" customFormat="1" ht="81.75" thickBot="1" x14ac:dyDescent="0.25">
      <c r="A29" s="63"/>
      <c r="B29" s="89" t="s">
        <v>120</v>
      </c>
      <c r="C29" s="90" t="s">
        <v>112</v>
      </c>
      <c r="D29" s="90" t="s">
        <v>121</v>
      </c>
      <c r="E29" s="90" t="s">
        <v>364</v>
      </c>
      <c r="F29" s="90" t="s">
        <v>371</v>
      </c>
      <c r="G29" s="90" t="s">
        <v>231</v>
      </c>
      <c r="H29" s="90" t="s">
        <v>266</v>
      </c>
      <c r="I29" s="90" t="s">
        <v>169</v>
      </c>
      <c r="J29" s="176" t="s">
        <v>128</v>
      </c>
      <c r="K29" s="177"/>
      <c r="L29" s="177"/>
      <c r="M29" s="17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O29" s="64"/>
      <c r="AY29" s="48"/>
      <c r="AZ29" s="48"/>
      <c r="BA29" s="48"/>
      <c r="BB29" s="48"/>
    </row>
    <row r="30" spans="1:61" s="59" customFormat="1" x14ac:dyDescent="0.2">
      <c r="A30" s="63"/>
      <c r="B30" s="54"/>
      <c r="C30" s="56" t="s">
        <v>262</v>
      </c>
      <c r="D30" s="56" t="s">
        <v>185</v>
      </c>
      <c r="E30" s="56"/>
      <c r="F30" s="56"/>
      <c r="G30" s="56"/>
      <c r="H30" s="56"/>
      <c r="I30" s="56"/>
      <c r="J30" s="179"/>
      <c r="K30" s="180"/>
      <c r="L30" s="180"/>
      <c r="M30" s="181"/>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O30" s="64"/>
      <c r="AY30" s="48"/>
      <c r="AZ30" s="48"/>
      <c r="BA30" s="48"/>
      <c r="BB30" s="48"/>
    </row>
    <row r="31" spans="1:61" s="59" customFormat="1" x14ac:dyDescent="0.2">
      <c r="A31" s="63"/>
      <c r="B31" s="57"/>
      <c r="C31" s="58" t="s">
        <v>263</v>
      </c>
      <c r="D31" s="58" t="s">
        <v>186</v>
      </c>
      <c r="E31" s="58"/>
      <c r="F31" s="58"/>
      <c r="G31" s="58"/>
      <c r="H31" s="58"/>
      <c r="I31" s="58"/>
      <c r="J31" s="182"/>
      <c r="K31" s="183"/>
      <c r="L31" s="183"/>
      <c r="M31" s="184"/>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O31" s="64"/>
      <c r="AY31" s="48"/>
      <c r="AZ31" s="48"/>
      <c r="BA31" s="48"/>
      <c r="BB31" s="48"/>
    </row>
    <row r="32" spans="1:61" s="59" customFormat="1" x14ac:dyDescent="0.2">
      <c r="A32" s="63"/>
      <c r="B32" s="57"/>
      <c r="C32" s="58" t="s">
        <v>264</v>
      </c>
      <c r="D32" s="58" t="s">
        <v>187</v>
      </c>
      <c r="E32" s="58"/>
      <c r="F32" s="58"/>
      <c r="G32" s="58"/>
      <c r="H32" s="58"/>
      <c r="I32" s="58"/>
      <c r="J32" s="182"/>
      <c r="K32" s="183"/>
      <c r="L32" s="183"/>
      <c r="M32" s="184"/>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O32" s="64"/>
      <c r="AX32" s="48"/>
      <c r="AY32" s="48"/>
      <c r="AZ32" s="48"/>
      <c r="BA32" s="48"/>
      <c r="BB32" s="48"/>
      <c r="BC32" s="48"/>
      <c r="BD32" s="48"/>
      <c r="BE32" s="48"/>
      <c r="BF32" s="48"/>
      <c r="BG32" s="48"/>
      <c r="BH32" s="48"/>
    </row>
    <row r="33" spans="1:60" s="59" customFormat="1" ht="13.9" customHeight="1" thickBot="1" x14ac:dyDescent="0.25">
      <c r="A33" s="63"/>
      <c r="B33" s="60"/>
      <c r="C33" s="62"/>
      <c r="D33" s="62"/>
      <c r="E33" s="62"/>
      <c r="F33" s="62"/>
      <c r="G33" s="62"/>
      <c r="H33" s="62"/>
      <c r="I33" s="62"/>
      <c r="J33" s="173"/>
      <c r="K33" s="174"/>
      <c r="L33" s="174"/>
      <c r="M33" s="175"/>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O33" s="64"/>
      <c r="AX33" s="48"/>
      <c r="AY33" s="48"/>
      <c r="AZ33" s="48"/>
      <c r="BA33" s="48"/>
      <c r="BB33" s="48"/>
      <c r="BC33" s="48"/>
      <c r="BD33" s="48"/>
      <c r="BE33" s="48"/>
      <c r="BF33" s="48"/>
      <c r="BG33" s="48"/>
      <c r="BH33" s="48"/>
    </row>
    <row r="34" spans="1:60" s="59" customFormat="1" x14ac:dyDescent="0.2">
      <c r="A34" s="63"/>
      <c r="B34" s="51"/>
      <c r="C34" s="51"/>
      <c r="D34" s="48"/>
      <c r="E34" s="48"/>
      <c r="F34" s="48"/>
      <c r="G34" s="48"/>
      <c r="AO34" s="64"/>
      <c r="AX34" s="48"/>
      <c r="AY34" s="48"/>
      <c r="AZ34" s="48"/>
      <c r="BA34" s="48"/>
      <c r="BB34" s="48"/>
      <c r="BC34" s="48"/>
      <c r="BD34" s="48"/>
      <c r="BE34" s="48"/>
      <c r="BF34" s="48"/>
      <c r="BG34" s="48"/>
      <c r="BH34" s="48"/>
    </row>
    <row r="35" spans="1:60" s="59" customFormat="1" ht="18.75" thickBot="1" x14ac:dyDescent="0.25">
      <c r="A35" s="63"/>
      <c r="B35" s="53" t="s">
        <v>177</v>
      </c>
      <c r="C35" s="51"/>
      <c r="D35" s="48"/>
      <c r="E35" s="48"/>
      <c r="F35" s="66"/>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O35" s="64"/>
      <c r="AX35" s="48"/>
      <c r="AY35" s="48"/>
      <c r="AZ35" s="48"/>
      <c r="BA35" s="48"/>
      <c r="BB35" s="48"/>
      <c r="BC35" s="48"/>
      <c r="BD35" s="48"/>
      <c r="BE35" s="48"/>
      <c r="BF35" s="48"/>
      <c r="BG35" s="48"/>
      <c r="BH35" s="48"/>
    </row>
    <row r="36" spans="1:60" ht="46.5" customHeight="1" thickBot="1" x14ac:dyDescent="0.25">
      <c r="A36" s="49"/>
      <c r="B36" s="89" t="s">
        <v>120</v>
      </c>
      <c r="C36" s="90" t="s">
        <v>112</v>
      </c>
      <c r="D36" s="90" t="s">
        <v>129</v>
      </c>
      <c r="E36" s="90" t="s">
        <v>382</v>
      </c>
      <c r="F36" s="176" t="s">
        <v>128</v>
      </c>
      <c r="G36" s="177"/>
      <c r="H36" s="177"/>
      <c r="I36" s="178"/>
      <c r="AO36" s="52"/>
    </row>
    <row r="37" spans="1:60" ht="10.15" customHeight="1" x14ac:dyDescent="0.2">
      <c r="A37" s="49"/>
      <c r="B37" s="54"/>
      <c r="C37" s="56"/>
      <c r="D37" s="56"/>
      <c r="E37" s="56"/>
      <c r="F37" s="179"/>
      <c r="G37" s="180"/>
      <c r="H37" s="180"/>
      <c r="I37" s="181"/>
      <c r="AO37" s="52"/>
    </row>
    <row r="38" spans="1:60" x14ac:dyDescent="0.2">
      <c r="A38" s="49"/>
      <c r="B38" s="57"/>
      <c r="C38" s="58"/>
      <c r="D38" s="58"/>
      <c r="E38" s="58"/>
      <c r="F38" s="182"/>
      <c r="G38" s="183"/>
      <c r="H38" s="183"/>
      <c r="I38" s="184"/>
      <c r="AO38" s="52"/>
    </row>
    <row r="39" spans="1:60" x14ac:dyDescent="0.2">
      <c r="A39" s="49"/>
      <c r="B39" s="57"/>
      <c r="C39" s="58"/>
      <c r="D39" s="58"/>
      <c r="E39" s="58"/>
      <c r="F39" s="182"/>
      <c r="G39" s="183"/>
      <c r="H39" s="183"/>
      <c r="I39" s="184"/>
      <c r="AO39" s="52"/>
    </row>
    <row r="40" spans="1:60" ht="10.15" customHeight="1" x14ac:dyDescent="0.2">
      <c r="A40" s="49"/>
      <c r="B40" s="57"/>
      <c r="C40" s="58"/>
      <c r="D40" s="58"/>
      <c r="E40" s="58"/>
      <c r="F40" s="182"/>
      <c r="G40" s="183"/>
      <c r="H40" s="183"/>
      <c r="I40" s="184"/>
      <c r="AO40" s="52"/>
    </row>
    <row r="41" spans="1:60" ht="10.15" customHeight="1" x14ac:dyDescent="0.2">
      <c r="A41" s="49"/>
      <c r="B41" s="57"/>
      <c r="C41" s="58"/>
      <c r="D41" s="58"/>
      <c r="E41" s="58"/>
      <c r="F41" s="182"/>
      <c r="G41" s="183"/>
      <c r="H41" s="183"/>
      <c r="I41" s="184"/>
      <c r="N41" s="67" t="s">
        <v>105</v>
      </c>
      <c r="O41" s="68"/>
      <c r="P41" s="68"/>
      <c r="Q41" s="68"/>
      <c r="R41" s="68"/>
      <c r="S41" s="68"/>
      <c r="T41" s="68"/>
      <c r="U41" s="68"/>
      <c r="V41" s="68"/>
      <c r="W41" s="68"/>
      <c r="X41" s="68"/>
      <c r="Y41" s="68"/>
      <c r="Z41" s="68"/>
      <c r="AA41" s="68"/>
      <c r="AB41" s="68"/>
      <c r="AC41" s="68"/>
      <c r="AD41" s="68"/>
      <c r="AE41" s="67"/>
      <c r="AF41" s="68"/>
      <c r="AG41" s="69"/>
      <c r="AH41" s="67"/>
      <c r="AI41" s="68"/>
      <c r="AJ41" s="69"/>
      <c r="AK41" s="210"/>
      <c r="AL41" s="211"/>
      <c r="AM41" s="211"/>
      <c r="AN41" s="211"/>
      <c r="AO41" s="212"/>
    </row>
    <row r="42" spans="1:60" ht="10.15" customHeight="1" thickBot="1" x14ac:dyDescent="0.25">
      <c r="A42" s="49"/>
      <c r="B42" s="60"/>
      <c r="C42" s="62"/>
      <c r="D42" s="62"/>
      <c r="E42" s="62"/>
      <c r="F42" s="173"/>
      <c r="G42" s="174"/>
      <c r="H42" s="174"/>
      <c r="I42" s="175"/>
      <c r="N42" s="67"/>
      <c r="O42" s="68"/>
      <c r="P42" s="68"/>
      <c r="Q42" s="68"/>
      <c r="R42" s="68"/>
      <c r="S42" s="68"/>
      <c r="T42" s="68"/>
      <c r="U42" s="68"/>
      <c r="V42" s="68"/>
      <c r="W42" s="68"/>
      <c r="X42" s="68"/>
      <c r="Y42" s="68"/>
      <c r="Z42" s="68"/>
      <c r="AA42" s="68"/>
      <c r="AB42" s="68"/>
      <c r="AC42" s="68"/>
      <c r="AD42" s="68"/>
      <c r="AE42" s="67" t="s">
        <v>106</v>
      </c>
      <c r="AF42" s="68"/>
      <c r="AG42" s="69"/>
      <c r="AH42" s="70" t="s">
        <v>107</v>
      </c>
      <c r="AI42" s="68"/>
      <c r="AJ42" s="69"/>
      <c r="AK42" s="68" t="s">
        <v>108</v>
      </c>
      <c r="AL42" s="68"/>
      <c r="AM42" s="68"/>
      <c r="AN42" s="68"/>
      <c r="AO42" s="71"/>
    </row>
    <row r="43" spans="1:60" ht="10.15" customHeight="1" x14ac:dyDescent="0.2">
      <c r="A43" s="49"/>
      <c r="D43" s="51"/>
      <c r="E43" s="51"/>
      <c r="F43" s="51"/>
      <c r="G43" s="51"/>
      <c r="H43" s="51"/>
      <c r="N43" s="72" t="s">
        <v>109</v>
      </c>
      <c r="O43" s="73"/>
      <c r="P43" s="73"/>
      <c r="Q43" s="73"/>
      <c r="R43" s="73"/>
      <c r="S43" s="73"/>
      <c r="T43" s="73"/>
      <c r="U43" s="73"/>
      <c r="V43" s="73"/>
      <c r="W43" s="73"/>
      <c r="X43" s="73"/>
      <c r="Y43" s="73"/>
      <c r="Z43" s="73"/>
      <c r="AA43" s="73"/>
      <c r="AB43" s="73"/>
      <c r="AC43" s="73"/>
      <c r="AD43" s="74"/>
      <c r="AE43" s="48" t="s">
        <v>273</v>
      </c>
      <c r="AO43" s="52"/>
    </row>
    <row r="44" spans="1:60" ht="18.75" thickBot="1" x14ac:dyDescent="0.25">
      <c r="A44" s="49"/>
      <c r="B44" s="66" t="s">
        <v>178</v>
      </c>
      <c r="F44" s="66"/>
      <c r="N44" s="75"/>
      <c r="AD44" s="76"/>
      <c r="AO44" s="52"/>
    </row>
    <row r="45" spans="1:60" ht="54.75" thickBot="1" x14ac:dyDescent="0.25">
      <c r="A45" s="49"/>
      <c r="B45" s="89" t="s">
        <v>120</v>
      </c>
      <c r="C45" s="90" t="s">
        <v>112</v>
      </c>
      <c r="D45" s="90" t="s">
        <v>232</v>
      </c>
      <c r="E45" s="90" t="s">
        <v>383</v>
      </c>
      <c r="F45" s="176" t="s">
        <v>128</v>
      </c>
      <c r="G45" s="177"/>
      <c r="H45" s="177"/>
      <c r="I45" s="178"/>
      <c r="N45" s="185" t="s">
        <v>44</v>
      </c>
      <c r="O45" s="186"/>
      <c r="P45" s="186"/>
      <c r="Q45" s="186"/>
      <c r="R45" s="186"/>
      <c r="S45" s="186"/>
      <c r="T45" s="186"/>
      <c r="U45" s="186"/>
      <c r="V45" s="186"/>
      <c r="W45" s="186"/>
      <c r="X45" s="186"/>
      <c r="Y45" s="186"/>
      <c r="Z45" s="186"/>
      <c r="AA45" s="186"/>
      <c r="AB45" s="186"/>
      <c r="AC45" s="186"/>
      <c r="AD45" s="187"/>
      <c r="AE45" s="194"/>
      <c r="AF45" s="195"/>
      <c r="AG45" s="195"/>
      <c r="AH45" s="195"/>
      <c r="AI45" s="195"/>
      <c r="AJ45" s="195"/>
      <c r="AK45" s="195"/>
      <c r="AL45" s="195"/>
      <c r="AM45" s="195"/>
      <c r="AN45" s="195"/>
      <c r="AO45" s="213"/>
    </row>
    <row r="46" spans="1:60" ht="10.15" customHeight="1" x14ac:dyDescent="0.2">
      <c r="A46" s="49"/>
      <c r="B46" s="54"/>
      <c r="C46" s="56"/>
      <c r="D46" s="56"/>
      <c r="E46" s="56"/>
      <c r="F46" s="179"/>
      <c r="G46" s="180"/>
      <c r="H46" s="180"/>
      <c r="I46" s="181"/>
      <c r="N46" s="77"/>
      <c r="O46" s="78"/>
      <c r="P46" s="78"/>
      <c r="Q46" s="78"/>
      <c r="R46" s="78"/>
      <c r="S46" s="78"/>
      <c r="T46" s="78"/>
      <c r="U46" s="78"/>
      <c r="V46" s="78"/>
      <c r="W46" s="78"/>
      <c r="X46" s="78"/>
      <c r="Y46" s="78"/>
      <c r="Z46" s="78"/>
      <c r="AA46" s="78"/>
      <c r="AB46" s="78"/>
      <c r="AC46" s="78"/>
      <c r="AD46" s="79"/>
      <c r="AE46" s="77"/>
      <c r="AF46" s="78"/>
      <c r="AG46" s="78"/>
      <c r="AH46" s="78"/>
      <c r="AI46" s="78"/>
      <c r="AJ46" s="78"/>
      <c r="AK46" s="78"/>
      <c r="AL46" s="78"/>
      <c r="AM46" s="78"/>
      <c r="AN46" s="78"/>
      <c r="AO46" s="80"/>
    </row>
    <row r="47" spans="1:60" ht="10.15" customHeight="1" x14ac:dyDescent="0.2">
      <c r="A47" s="49"/>
      <c r="B47" s="57"/>
      <c r="C47" s="58"/>
      <c r="D47" s="58"/>
      <c r="E47" s="58"/>
      <c r="F47" s="182"/>
      <c r="G47" s="183"/>
      <c r="H47" s="183"/>
      <c r="I47" s="184"/>
      <c r="N47" s="72" t="s">
        <v>111</v>
      </c>
      <c r="O47" s="73"/>
      <c r="P47" s="73"/>
      <c r="Q47" s="73"/>
      <c r="R47" s="73"/>
      <c r="S47" s="73"/>
      <c r="T47" s="73"/>
      <c r="U47" s="73"/>
      <c r="V47" s="73"/>
      <c r="W47" s="73"/>
      <c r="X47" s="73"/>
      <c r="Y47" s="73"/>
      <c r="Z47" s="73"/>
      <c r="AA47" s="73"/>
      <c r="AB47" s="73"/>
      <c r="AC47" s="73"/>
      <c r="AD47" s="74"/>
      <c r="AO47" s="52"/>
    </row>
    <row r="48" spans="1:60" ht="10.15" customHeight="1" x14ac:dyDescent="0.2">
      <c r="A48" s="49"/>
      <c r="B48" s="57"/>
      <c r="C48" s="58"/>
      <c r="D48" s="58"/>
      <c r="E48" s="58"/>
      <c r="F48" s="182"/>
      <c r="G48" s="183"/>
      <c r="H48" s="183"/>
      <c r="I48" s="184"/>
      <c r="N48" s="75"/>
      <c r="AD48" s="76"/>
      <c r="AO48" s="52"/>
    </row>
    <row r="49" spans="1:61" ht="10.15" customHeight="1" x14ac:dyDescent="0.2">
      <c r="A49" s="49"/>
      <c r="B49" s="57"/>
      <c r="C49" s="58"/>
      <c r="D49" s="58"/>
      <c r="E49" s="58"/>
      <c r="F49" s="182"/>
      <c r="G49" s="183"/>
      <c r="H49" s="183"/>
      <c r="I49" s="184"/>
      <c r="N49" s="194"/>
      <c r="O49" s="195"/>
      <c r="P49" s="195"/>
      <c r="Q49" s="195"/>
      <c r="R49" s="195"/>
      <c r="S49" s="195"/>
      <c r="T49" s="195"/>
      <c r="U49" s="195"/>
      <c r="V49" s="195"/>
      <c r="W49" s="195"/>
      <c r="X49" s="195"/>
      <c r="Y49" s="195"/>
      <c r="Z49" s="195"/>
      <c r="AA49" s="195"/>
      <c r="AB49" s="195"/>
      <c r="AC49" s="195"/>
      <c r="AD49" s="196"/>
      <c r="AO49" s="52"/>
    </row>
    <row r="50" spans="1:61" ht="10.15" customHeight="1" x14ac:dyDescent="0.2">
      <c r="A50" s="49"/>
      <c r="B50" s="57"/>
      <c r="C50" s="58"/>
      <c r="D50" s="58"/>
      <c r="E50" s="58"/>
      <c r="F50" s="182"/>
      <c r="G50" s="183"/>
      <c r="H50" s="183"/>
      <c r="I50" s="184"/>
      <c r="N50" s="77"/>
      <c r="O50" s="78"/>
      <c r="P50" s="78"/>
      <c r="Q50" s="78"/>
      <c r="R50" s="78"/>
      <c r="S50" s="78"/>
      <c r="T50" s="78"/>
      <c r="U50" s="78"/>
      <c r="V50" s="78"/>
      <c r="W50" s="78"/>
      <c r="X50" s="78"/>
      <c r="Y50" s="78"/>
      <c r="Z50" s="78"/>
      <c r="AA50" s="78"/>
      <c r="AB50" s="78"/>
      <c r="AC50" s="78"/>
      <c r="AD50" s="79"/>
      <c r="AO50" s="52"/>
    </row>
    <row r="51" spans="1:61" ht="10.15" customHeight="1" thickBot="1" x14ac:dyDescent="0.25">
      <c r="A51" s="49"/>
      <c r="B51" s="60"/>
      <c r="C51" s="62"/>
      <c r="D51" s="62"/>
      <c r="E51" s="62"/>
      <c r="F51" s="173"/>
      <c r="G51" s="174"/>
      <c r="H51" s="174"/>
      <c r="I51" s="175"/>
      <c r="N51" s="72" t="s">
        <v>112</v>
      </c>
      <c r="O51" s="73"/>
      <c r="P51" s="73"/>
      <c r="Q51" s="73"/>
      <c r="R51" s="73"/>
      <c r="S51" s="73"/>
      <c r="T51" s="73"/>
      <c r="U51" s="73"/>
      <c r="V51" s="73"/>
      <c r="W51" s="73"/>
      <c r="X51" s="73"/>
      <c r="Y51" s="73"/>
      <c r="Z51" s="73"/>
      <c r="AA51" s="73"/>
      <c r="AB51" s="73"/>
      <c r="AC51" s="73"/>
      <c r="AD51" s="74"/>
      <c r="AO51" s="52"/>
    </row>
    <row r="52" spans="1:61" ht="10.15" customHeight="1" x14ac:dyDescent="0.2">
      <c r="A52" s="49"/>
      <c r="N52" s="75"/>
      <c r="AD52" s="76"/>
      <c r="AO52" s="52"/>
    </row>
    <row r="53" spans="1:61" ht="10.15" customHeight="1" x14ac:dyDescent="0.2">
      <c r="A53" s="49"/>
      <c r="B53" s="48"/>
      <c r="N53" s="185" t="s">
        <v>113</v>
      </c>
      <c r="O53" s="186"/>
      <c r="P53" s="186"/>
      <c r="Q53" s="186"/>
      <c r="R53" s="186"/>
      <c r="S53" s="186"/>
      <c r="T53" s="186"/>
      <c r="U53" s="186"/>
      <c r="V53" s="186"/>
      <c r="W53" s="186"/>
      <c r="X53" s="186"/>
      <c r="Y53" s="186"/>
      <c r="Z53" s="186"/>
      <c r="AA53" s="186"/>
      <c r="AB53" s="186"/>
      <c r="AC53" s="186"/>
      <c r="AD53" s="187"/>
      <c r="AO53" s="52"/>
    </row>
    <row r="54" spans="1:61" ht="10.15" customHeight="1" x14ac:dyDescent="0.2">
      <c r="A54" s="49"/>
      <c r="B54" s="81" t="s">
        <v>130</v>
      </c>
      <c r="N54" s="77"/>
      <c r="O54" s="78"/>
      <c r="P54" s="78"/>
      <c r="Q54" s="78"/>
      <c r="R54" s="78"/>
      <c r="S54" s="78"/>
      <c r="T54" s="78"/>
      <c r="U54" s="78"/>
      <c r="V54" s="78"/>
      <c r="W54" s="78"/>
      <c r="X54" s="78"/>
      <c r="Y54" s="78"/>
      <c r="Z54" s="78"/>
      <c r="AA54" s="78"/>
      <c r="AB54" s="78"/>
      <c r="AC54" s="78"/>
      <c r="AD54" s="79"/>
      <c r="AO54" s="52"/>
    </row>
    <row r="55" spans="1:61" ht="10.15" customHeight="1" x14ac:dyDescent="0.2">
      <c r="A55" s="49"/>
      <c r="B55" s="82" t="s">
        <v>370</v>
      </c>
      <c r="N55" s="198" t="s">
        <v>114</v>
      </c>
      <c r="O55" s="199"/>
      <c r="P55" s="199"/>
      <c r="Q55" s="200"/>
      <c r="R55" s="198" t="s">
        <v>115</v>
      </c>
      <c r="S55" s="199"/>
      <c r="T55" s="199"/>
      <c r="U55" s="200"/>
      <c r="V55" s="198" t="s">
        <v>116</v>
      </c>
      <c r="W55" s="199"/>
      <c r="X55" s="199"/>
      <c r="Y55" s="199"/>
      <c r="Z55" s="200"/>
      <c r="AA55" s="198" t="s">
        <v>117</v>
      </c>
      <c r="AB55" s="199"/>
      <c r="AC55" s="199"/>
      <c r="AD55" s="200"/>
      <c r="AE55" s="198" t="s">
        <v>118</v>
      </c>
      <c r="AF55" s="199"/>
      <c r="AG55" s="199"/>
      <c r="AH55" s="199"/>
      <c r="AI55" s="200"/>
      <c r="AJ55" s="198" t="s">
        <v>119</v>
      </c>
      <c r="AK55" s="199"/>
      <c r="AL55" s="199"/>
      <c r="AM55" s="199"/>
      <c r="AN55" s="199"/>
      <c r="AO55" s="203"/>
    </row>
    <row r="56" spans="1:61" ht="10.15" customHeight="1" thickBot="1" x14ac:dyDescent="0.25">
      <c r="A56" s="83"/>
      <c r="B56" s="84"/>
      <c r="C56" s="85"/>
      <c r="D56" s="84"/>
      <c r="E56" s="84"/>
      <c r="F56" s="84"/>
      <c r="G56" s="84"/>
      <c r="H56" s="84"/>
      <c r="I56" s="84"/>
      <c r="J56" s="84"/>
      <c r="K56" s="84"/>
      <c r="L56" s="84"/>
      <c r="M56" s="84"/>
      <c r="N56" s="191"/>
      <c r="O56" s="192"/>
      <c r="P56" s="192"/>
      <c r="Q56" s="193"/>
      <c r="R56" s="201" t="s">
        <v>274</v>
      </c>
      <c r="S56" s="202"/>
      <c r="T56" s="202"/>
      <c r="U56" s="202"/>
      <c r="V56" s="191"/>
      <c r="W56" s="192"/>
      <c r="X56" s="192"/>
      <c r="Y56" s="192"/>
      <c r="Z56" s="193"/>
      <c r="AA56" s="191"/>
      <c r="AB56" s="192"/>
      <c r="AC56" s="192"/>
      <c r="AD56" s="193"/>
      <c r="AE56" s="188"/>
      <c r="AF56" s="189"/>
      <c r="AG56" s="189"/>
      <c r="AH56" s="189"/>
      <c r="AI56" s="190"/>
      <c r="AJ56" s="191" t="s">
        <v>98</v>
      </c>
      <c r="AK56" s="192"/>
      <c r="AL56" s="192"/>
      <c r="AM56" s="192"/>
      <c r="AN56" s="192"/>
      <c r="AO56" s="197"/>
    </row>
    <row r="57" spans="1:61" ht="10.15" customHeight="1" x14ac:dyDescent="0.2"/>
    <row r="58" spans="1:61" ht="10.15" hidden="1" customHeight="1" x14ac:dyDescent="0.2">
      <c r="AX58" s="59" t="s">
        <v>202</v>
      </c>
      <c r="AY58" s="59" t="s">
        <v>205</v>
      </c>
      <c r="AZ58" s="59" t="s">
        <v>206</v>
      </c>
      <c r="BA58" s="59" t="s">
        <v>207</v>
      </c>
      <c r="BB58" s="59" t="s">
        <v>208</v>
      </c>
      <c r="BC58" s="59" t="s">
        <v>36</v>
      </c>
      <c r="BD58" s="59" t="s">
        <v>158</v>
      </c>
      <c r="BE58" s="59" t="s">
        <v>209</v>
      </c>
      <c r="BF58" s="59" t="s">
        <v>210</v>
      </c>
      <c r="BG58" s="59" t="s">
        <v>211</v>
      </c>
      <c r="BH58" s="59" t="s">
        <v>212</v>
      </c>
      <c r="BI58" s="48" t="s">
        <v>170</v>
      </c>
    </row>
    <row r="59" spans="1:61" ht="10.15" hidden="1" customHeight="1" x14ac:dyDescent="0.2">
      <c r="AX59" s="51" t="s">
        <v>203</v>
      </c>
      <c r="AY59" s="51" t="s">
        <v>203</v>
      </c>
      <c r="AZ59" s="51" t="s">
        <v>203</v>
      </c>
      <c r="BA59" s="51" t="s">
        <v>203</v>
      </c>
      <c r="BB59" s="51" t="s">
        <v>203</v>
      </c>
      <c r="BC59" s="51" t="s">
        <v>203</v>
      </c>
      <c r="BD59" s="51" t="s">
        <v>203</v>
      </c>
      <c r="BE59" s="51" t="s">
        <v>203</v>
      </c>
      <c r="BF59" s="51" t="s">
        <v>203</v>
      </c>
      <c r="BG59" s="51" t="s">
        <v>203</v>
      </c>
      <c r="BH59" s="51" t="s">
        <v>203</v>
      </c>
      <c r="BI59" s="51" t="s">
        <v>203</v>
      </c>
    </row>
    <row r="60" spans="1:61" ht="10.15" hidden="1" customHeight="1" x14ac:dyDescent="0.2">
      <c r="AX60" s="51" t="s">
        <v>204</v>
      </c>
      <c r="AY60" s="51" t="s">
        <v>204</v>
      </c>
      <c r="AZ60" s="51" t="s">
        <v>204</v>
      </c>
      <c r="BA60" s="51" t="s">
        <v>204</v>
      </c>
      <c r="BB60" s="51" t="s">
        <v>204</v>
      </c>
      <c r="BC60" s="51" t="s">
        <v>204</v>
      </c>
      <c r="BD60" s="51" t="s">
        <v>204</v>
      </c>
      <c r="BE60" s="51" t="s">
        <v>204</v>
      </c>
      <c r="BF60" s="51" t="s">
        <v>204</v>
      </c>
      <c r="BG60" s="51" t="s">
        <v>204</v>
      </c>
      <c r="BH60" s="51" t="s">
        <v>204</v>
      </c>
      <c r="BI60" s="51" t="s">
        <v>204</v>
      </c>
    </row>
    <row r="61" spans="1:61" ht="10.15" hidden="1" customHeight="1" x14ac:dyDescent="0.2">
      <c r="AX61" s="51">
        <v>20</v>
      </c>
      <c r="AY61" s="51">
        <v>110</v>
      </c>
      <c r="AZ61" s="51">
        <v>1</v>
      </c>
      <c r="BA61" s="51" t="s">
        <v>233</v>
      </c>
      <c r="BB61" s="51" t="s">
        <v>92</v>
      </c>
      <c r="BC61" s="51" t="s">
        <v>361</v>
      </c>
      <c r="BD61" s="86" t="s">
        <v>95</v>
      </c>
      <c r="BE61" s="48">
        <v>5</v>
      </c>
      <c r="BF61" s="48">
        <v>0.2</v>
      </c>
      <c r="BG61" s="48">
        <v>75</v>
      </c>
      <c r="BH61" s="48">
        <v>200</v>
      </c>
      <c r="BI61" s="51">
        <v>5</v>
      </c>
    </row>
    <row r="62" spans="1:61" ht="10.15" hidden="1" customHeight="1" x14ac:dyDescent="0.2">
      <c r="AX62" s="51">
        <v>25</v>
      </c>
      <c r="AY62" s="51">
        <v>160</v>
      </c>
      <c r="AZ62" s="51">
        <v>2</v>
      </c>
      <c r="BA62" s="51" t="s">
        <v>234</v>
      </c>
      <c r="BB62" s="51" t="s">
        <v>93</v>
      </c>
      <c r="BC62" s="51" t="s">
        <v>362</v>
      </c>
      <c r="BD62" s="87" t="s">
        <v>96</v>
      </c>
      <c r="BE62" s="48">
        <v>10</v>
      </c>
      <c r="BF62" s="48">
        <v>1.25</v>
      </c>
      <c r="BG62" s="48">
        <v>150</v>
      </c>
      <c r="BH62" s="48">
        <v>375</v>
      </c>
      <c r="BI62" s="51">
        <v>10</v>
      </c>
    </row>
    <row r="63" spans="1:61" ht="10.15" hidden="1" customHeight="1" x14ac:dyDescent="0.2">
      <c r="AX63" s="51">
        <v>32</v>
      </c>
      <c r="AY63" s="51">
        <v>210</v>
      </c>
      <c r="AZ63" s="51">
        <v>3</v>
      </c>
      <c r="BA63" s="51" t="s">
        <v>235</v>
      </c>
      <c r="BB63" s="51" t="s">
        <v>94</v>
      </c>
      <c r="BC63" s="51" t="s">
        <v>363</v>
      </c>
      <c r="BD63" s="51">
        <v>1</v>
      </c>
      <c r="BE63" s="48">
        <v>20</v>
      </c>
      <c r="BF63" s="48">
        <v>2.5</v>
      </c>
      <c r="BG63" s="48">
        <v>300</v>
      </c>
      <c r="BH63" s="48">
        <v>625</v>
      </c>
      <c r="BI63" s="51">
        <v>20</v>
      </c>
    </row>
    <row r="64" spans="1:61" ht="10.15" hidden="1" customHeight="1" x14ac:dyDescent="0.2">
      <c r="AX64" s="51">
        <v>40</v>
      </c>
      <c r="AY64" s="51">
        <v>240</v>
      </c>
      <c r="AZ64" s="88" t="s">
        <v>360</v>
      </c>
      <c r="BC64" s="51" t="s">
        <v>25</v>
      </c>
      <c r="BD64" s="87" t="s">
        <v>201</v>
      </c>
      <c r="BE64" s="48">
        <v>40</v>
      </c>
      <c r="BF64" s="48">
        <v>5</v>
      </c>
      <c r="BG64" s="48">
        <v>500</v>
      </c>
      <c r="BH64" s="48">
        <v>1250</v>
      </c>
      <c r="BI64" s="51" t="s">
        <v>213</v>
      </c>
    </row>
    <row r="65" spans="50:60" ht="10.15" hidden="1" customHeight="1" x14ac:dyDescent="0.2">
      <c r="AX65" s="51">
        <v>50</v>
      </c>
      <c r="AY65" s="51">
        <v>280</v>
      </c>
      <c r="AZ65" s="51">
        <v>6</v>
      </c>
      <c r="BC65" s="51" t="s">
        <v>26</v>
      </c>
      <c r="BD65" s="51" t="s">
        <v>97</v>
      </c>
      <c r="BF65" s="48">
        <v>10</v>
      </c>
      <c r="BH65" s="48">
        <v>2500</v>
      </c>
    </row>
    <row r="66" spans="50:60" ht="10.15" hidden="1" customHeight="1" x14ac:dyDescent="0.2">
      <c r="AX66" s="51">
        <v>63</v>
      </c>
      <c r="AY66" s="51">
        <v>320</v>
      </c>
      <c r="AZ66" s="51">
        <v>8</v>
      </c>
      <c r="BC66" s="51" t="s">
        <v>267</v>
      </c>
      <c r="BD66" s="51">
        <v>2</v>
      </c>
      <c r="BH66" s="48">
        <v>5000</v>
      </c>
    </row>
    <row r="67" spans="50:60" ht="10.15" hidden="1" customHeight="1" x14ac:dyDescent="0.2">
      <c r="AX67" s="51">
        <v>75</v>
      </c>
      <c r="BC67" s="51" t="s">
        <v>27</v>
      </c>
      <c r="BD67" s="51">
        <v>3</v>
      </c>
    </row>
    <row r="68" spans="50:60" ht="10.15" hidden="1" customHeight="1" x14ac:dyDescent="0.2">
      <c r="AX68" s="51">
        <v>90</v>
      </c>
      <c r="BC68" s="51" t="s">
        <v>28</v>
      </c>
      <c r="BD68" s="48">
        <v>4</v>
      </c>
    </row>
    <row r="69" spans="50:60" ht="10.15" hidden="1" customHeight="1" x14ac:dyDescent="0.2">
      <c r="AX69" s="51">
        <v>110</v>
      </c>
    </row>
    <row r="70" spans="50:60" ht="10.15" hidden="1" customHeight="1" x14ac:dyDescent="0.2"/>
    <row r="71" spans="50:60" ht="10.15" hidden="1" customHeight="1" x14ac:dyDescent="0.2"/>
    <row r="72" spans="50:60" ht="10.15" hidden="1" customHeight="1" x14ac:dyDescent="0.2"/>
    <row r="73" spans="50:60" ht="10.15" hidden="1" customHeight="1" x14ac:dyDescent="0.2"/>
    <row r="74" spans="50:60" ht="10.15" hidden="1" customHeight="1" x14ac:dyDescent="0.2"/>
    <row r="75" spans="50:60" ht="10.15" hidden="1" customHeight="1" x14ac:dyDescent="0.2"/>
    <row r="76" spans="50:60" ht="10.15" hidden="1" customHeight="1" x14ac:dyDescent="0.2"/>
    <row r="77" spans="50:60" ht="10.15" hidden="1" customHeight="1" x14ac:dyDescent="0.2"/>
    <row r="78" spans="50:60" ht="10.15" hidden="1" customHeight="1" x14ac:dyDescent="0.2"/>
    <row r="79" spans="50:60" ht="10.15" hidden="1" customHeight="1" x14ac:dyDescent="0.2"/>
    <row r="80" spans="50:60" ht="10.15" hidden="1" customHeight="1" x14ac:dyDescent="0.2"/>
    <row r="81" hidden="1" x14ac:dyDescent="0.2"/>
    <row r="82" ht="10.15" hidden="1" customHeight="1" x14ac:dyDescent="0.2"/>
    <row r="83" ht="10.15" hidden="1" customHeight="1" x14ac:dyDescent="0.2"/>
    <row r="84" ht="10.15" hidden="1" customHeight="1" x14ac:dyDescent="0.2"/>
    <row r="85" ht="10.15" hidden="1" customHeight="1" x14ac:dyDescent="0.2"/>
    <row r="86" ht="10.15" hidden="1" customHeight="1" x14ac:dyDescent="0.2"/>
    <row r="87" ht="10.15" hidden="1" customHeight="1" x14ac:dyDescent="0.2"/>
    <row r="88" ht="10.15" hidden="1" customHeight="1" x14ac:dyDescent="0.2"/>
    <row r="89" ht="10.15" hidden="1" customHeight="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sheetData>
  <sheetProtection insertRows="0" selectLockedCells="1"/>
  <customSheetViews>
    <customSheetView guid="{1ABCB622-6CE2-40AC-88C1-E0C67BFFE6E9}" showPageBreaks="1" fitToPage="1" hiddenRows="1" hiddenColumns="1" showRuler="0" topLeftCell="A37">
      <selection activeCell="AV7" sqref="AV1:IV65536"/>
      <pageMargins left="0.75" right="0.75" top="1" bottom="1" header="0.5" footer="0.5"/>
      <pageSetup paperSize="9" scale="56" orientation="landscape" r:id="rId1"/>
      <headerFooter alignWithMargins="0">
        <oddHeader>&amp;LBOFAS&amp;CT3320_Formulaire_Projet_IS&amp;Rpg.&amp;P/&amp;N</oddHeader>
        <oddFooter>&amp;LDate réalisation: 02/09/2008
remplace version:/&amp;CFormulaire
version 1&amp;RDate d'impression:
&amp;D</oddFooter>
      </headerFooter>
    </customSheetView>
  </customSheetViews>
  <mergeCells count="55">
    <mergeCell ref="N6:AL6"/>
    <mergeCell ref="N7:AL7"/>
    <mergeCell ref="N8:AL8"/>
    <mergeCell ref="N9:AL9"/>
    <mergeCell ref="N10:AL10"/>
    <mergeCell ref="N16:AL16"/>
    <mergeCell ref="N11:AL11"/>
    <mergeCell ref="N18:AL18"/>
    <mergeCell ref="AK41:AO41"/>
    <mergeCell ref="AE45:AO45"/>
    <mergeCell ref="N21:AL21"/>
    <mergeCell ref="N22:AL22"/>
    <mergeCell ref="N23:AL23"/>
    <mergeCell ref="N25:AL25"/>
    <mergeCell ref="N26:AL26"/>
    <mergeCell ref="N17:AL17"/>
    <mergeCell ref="N12:AL12"/>
    <mergeCell ref="N13:AL13"/>
    <mergeCell ref="N14:AL14"/>
    <mergeCell ref="N15:AL15"/>
    <mergeCell ref="N24:AL24"/>
    <mergeCell ref="AJ56:AO56"/>
    <mergeCell ref="N55:Q55"/>
    <mergeCell ref="R55:U55"/>
    <mergeCell ref="V55:Z55"/>
    <mergeCell ref="AA55:AD55"/>
    <mergeCell ref="R56:U56"/>
    <mergeCell ref="V56:Z56"/>
    <mergeCell ref="AA56:AD56"/>
    <mergeCell ref="AE55:AI55"/>
    <mergeCell ref="AJ55:AO55"/>
    <mergeCell ref="F37:I37"/>
    <mergeCell ref="F38:I38"/>
    <mergeCell ref="F51:I51"/>
    <mergeCell ref="F45:I45"/>
    <mergeCell ref="F46:I46"/>
    <mergeCell ref="F39:I39"/>
    <mergeCell ref="F40:I40"/>
    <mergeCell ref="F41:I41"/>
    <mergeCell ref="F42:I42"/>
    <mergeCell ref="N45:AD45"/>
    <mergeCell ref="AE56:AI56"/>
    <mergeCell ref="F47:I47"/>
    <mergeCell ref="F48:I48"/>
    <mergeCell ref="F49:I49"/>
    <mergeCell ref="F50:I50"/>
    <mergeCell ref="N56:Q56"/>
    <mergeCell ref="N49:AD49"/>
    <mergeCell ref="N53:AD53"/>
    <mergeCell ref="J33:M33"/>
    <mergeCell ref="F36:I36"/>
    <mergeCell ref="J29:M29"/>
    <mergeCell ref="J30:M30"/>
    <mergeCell ref="J31:M31"/>
    <mergeCell ref="J32:M32"/>
  </mergeCells>
  <phoneticPr fontId="2" type="noConversion"/>
  <dataValidations count="12">
    <dataValidation type="list" allowBlank="1" showInputMessage="1" showErrorMessage="1" sqref="H22:H26 K7:K18 J22:J26" xr:uid="{00000000-0002-0000-0200-000000000000}">
      <formula1>$BA$59:$BA$63</formula1>
    </dataValidation>
    <dataValidation type="list" allowBlank="1" showInputMessage="1" showErrorMessage="1" sqref="G22:G26 I7:J18" xr:uid="{00000000-0002-0000-0200-000001000000}">
      <formula1>$AX$59:$AX$68</formula1>
    </dataValidation>
    <dataValidation type="list" allowBlank="1" showInputMessage="1" showErrorMessage="1" sqref="F7:F18" xr:uid="{00000000-0002-0000-0200-000002000000}">
      <formula1>$AY$59:$AY$66</formula1>
    </dataValidation>
    <dataValidation type="list" allowBlank="1" showInputMessage="1" showErrorMessage="1" sqref="G7:G18" xr:uid="{00000000-0002-0000-0200-000003000000}">
      <formula1>$AZ$59:$AZ$66</formula1>
    </dataValidation>
    <dataValidation type="list" allowBlank="1" showInputMessage="1" showErrorMessage="1" sqref="I22:I26 L7:L18 K22:K26" xr:uid="{00000000-0002-0000-0200-000004000000}">
      <formula1>$BB$59:$BB$63</formula1>
    </dataValidation>
    <dataValidation type="list" allowBlank="1" showInputMessage="1" showErrorMessage="1" sqref="E30:E33" xr:uid="{00000000-0002-0000-0200-000005000000}">
      <formula1>$BC$59:$BC$68</formula1>
    </dataValidation>
    <dataValidation type="list" allowBlank="1" showInputMessage="1" showErrorMessage="1" sqref="G30:G33" xr:uid="{00000000-0002-0000-0200-000006000000}">
      <formula1>$BD$59:$BD$67</formula1>
    </dataValidation>
    <dataValidation type="list" allowBlank="1" showInputMessage="1" showErrorMessage="1" sqref="D46:D51" xr:uid="{00000000-0002-0000-0200-000007000000}">
      <formula1>$BE$59:$BE$64</formula1>
    </dataValidation>
    <dataValidation type="list" allowBlank="1" showInputMessage="1" showErrorMessage="1" sqref="E46:E51" xr:uid="{00000000-0002-0000-0200-000008000000}">
      <formula1>$BF$59:$BF$65</formula1>
    </dataValidation>
    <dataValidation type="list" allowBlank="1" showInputMessage="1" showErrorMessage="1" sqref="D37:D42" xr:uid="{00000000-0002-0000-0200-000009000000}">
      <formula1>$BG$59:$BG$64</formula1>
    </dataValidation>
    <dataValidation type="list" allowBlank="1" showInputMessage="1" showErrorMessage="1" sqref="E37:E42" xr:uid="{00000000-0002-0000-0200-00000A000000}">
      <formula1>$BH$59:$BH$66</formula1>
    </dataValidation>
    <dataValidation type="list" allowBlank="1" showInputMessage="1" showErrorMessage="1" sqref="M7:M18 L22:L26" xr:uid="{00000000-0002-0000-0200-00000B000000}">
      <formula1>$BI$59:$BI$64</formula1>
    </dataValidation>
  </dataValidations>
  <pageMargins left="0.75" right="0.75" top="1" bottom="1" header="0.5" footer="0.5"/>
  <pageSetup paperSize="9" scale="51" orientation="landscape" r:id="rId2"/>
  <headerFooter alignWithMargins="0">
    <oddHeader>&amp;C&amp;"Trebuchet MS,Standaard"&amp;F</oddHeader>
    <oddFooter>&amp;L&amp;"Trebuchet MS,Standaard"Date d'impression: &amp;D&amp;R&amp;"Trebuchet MS,Standaard"&amp;P/&amp;N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H85"/>
  <sheetViews>
    <sheetView showRuler="0" zoomScale="115" zoomScaleNormal="115" workbookViewId="0">
      <selection activeCell="CO11" sqref="CO11:CR11"/>
    </sheetView>
  </sheetViews>
  <sheetFormatPr defaultRowHeight="13.5" zeroHeight="1" x14ac:dyDescent="0.2"/>
  <cols>
    <col min="1" max="111" width="1.7109375" style="48" customWidth="1"/>
    <col min="112" max="112" width="9.140625" style="48" hidden="1" customWidth="1"/>
    <col min="113" max="16384" width="9.140625" style="48"/>
  </cols>
  <sheetData>
    <row r="1" spans="1:112" ht="10.15" customHeight="1" x14ac:dyDescent="0.2">
      <c r="A1" s="94"/>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7"/>
    </row>
    <row r="2" spans="1:112" ht="10.15" customHeight="1" x14ac:dyDescent="0.2">
      <c r="A2" s="96"/>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CZ2" s="52"/>
    </row>
    <row r="3" spans="1:112" ht="10.15" customHeight="1" x14ac:dyDescent="0.2">
      <c r="A3" s="96"/>
      <c r="B3" s="97"/>
      <c r="C3" s="97"/>
      <c r="D3" s="97"/>
      <c r="E3" s="97"/>
      <c r="F3" s="97"/>
      <c r="G3" s="97"/>
      <c r="H3" s="97"/>
      <c r="I3" s="97"/>
      <c r="J3" s="97"/>
      <c r="K3" s="97"/>
      <c r="L3" s="97"/>
      <c r="M3" s="97"/>
      <c r="N3" s="98" t="s">
        <v>0</v>
      </c>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65"/>
      <c r="BP3" s="65"/>
      <c r="CZ3" s="52"/>
      <c r="DH3" s="48" t="s">
        <v>256</v>
      </c>
    </row>
    <row r="4" spans="1:112" ht="10.15" customHeight="1" x14ac:dyDescent="0.2">
      <c r="A4" s="96"/>
      <c r="B4" s="97"/>
      <c r="C4" s="97"/>
      <c r="D4" s="97"/>
      <c r="E4" s="97"/>
      <c r="F4" s="97"/>
      <c r="G4" s="97"/>
      <c r="H4" s="97"/>
      <c r="I4" s="97"/>
      <c r="J4" s="97"/>
      <c r="K4" s="97"/>
      <c r="L4" s="97"/>
      <c r="M4" s="97"/>
      <c r="N4" s="97"/>
      <c r="O4" s="97"/>
      <c r="P4" s="97"/>
      <c r="Q4" s="97"/>
      <c r="R4" s="97"/>
      <c r="S4" s="97"/>
      <c r="T4" s="97"/>
      <c r="U4" s="97"/>
      <c r="V4" s="97"/>
      <c r="W4" s="97"/>
      <c r="X4" s="97"/>
      <c r="Y4" s="97"/>
      <c r="Z4" s="97"/>
      <c r="AA4" s="97" t="s">
        <v>140</v>
      </c>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Y4" s="48" t="s">
        <v>9</v>
      </c>
      <c r="CZ4" s="52"/>
      <c r="DH4" s="48" t="s">
        <v>22</v>
      </c>
    </row>
    <row r="5" spans="1:112" ht="10.15" customHeight="1" x14ac:dyDescent="0.2">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CZ5" s="52"/>
      <c r="DH5" s="48" t="s">
        <v>23</v>
      </c>
    </row>
    <row r="6" spans="1:112" ht="10.15" customHeight="1" x14ac:dyDescent="0.2">
      <c r="A6" s="96"/>
      <c r="B6" s="97"/>
      <c r="C6" s="97"/>
      <c r="D6" s="97"/>
      <c r="E6" s="97"/>
      <c r="F6" s="97"/>
      <c r="G6" s="97"/>
      <c r="H6" s="97"/>
      <c r="I6" s="97"/>
      <c r="J6" s="97"/>
      <c r="K6" s="97"/>
      <c r="L6" s="97"/>
      <c r="M6" s="97"/>
      <c r="N6" s="97"/>
      <c r="O6" s="97"/>
      <c r="P6" s="97"/>
      <c r="Q6" s="97"/>
      <c r="R6" s="97"/>
      <c r="S6" s="97"/>
      <c r="T6" s="97"/>
      <c r="U6" s="97"/>
      <c r="V6" s="97"/>
      <c r="W6" s="92"/>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CD6" s="99" t="s">
        <v>280</v>
      </c>
      <c r="CZ6" s="52"/>
      <c r="DH6" s="48" t="s">
        <v>24</v>
      </c>
    </row>
    <row r="7" spans="1:112" ht="10.15" customHeight="1" x14ac:dyDescent="0.2">
      <c r="A7" s="96"/>
      <c r="B7" s="97"/>
      <c r="C7" s="97"/>
      <c r="D7" s="97"/>
      <c r="E7" s="97"/>
      <c r="F7" s="97"/>
      <c r="G7" s="97"/>
      <c r="H7" s="97"/>
      <c r="I7" s="97"/>
      <c r="J7" s="97"/>
      <c r="K7" s="97"/>
      <c r="L7" s="97"/>
      <c r="M7" s="97"/>
      <c r="N7" s="97"/>
      <c r="O7" s="97"/>
      <c r="P7" s="97"/>
      <c r="Q7" s="97"/>
      <c r="R7" s="97"/>
      <c r="S7" s="97"/>
      <c r="T7" s="97"/>
      <c r="U7" s="97"/>
      <c r="V7" s="97"/>
      <c r="W7" s="93"/>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CD7" s="99" t="s">
        <v>131</v>
      </c>
      <c r="CZ7" s="52"/>
      <c r="DH7" s="48" t="s">
        <v>215</v>
      </c>
    </row>
    <row r="8" spans="1:112" ht="10.15" customHeight="1" x14ac:dyDescent="0.2">
      <c r="A8" s="96"/>
      <c r="B8" s="97"/>
      <c r="C8" s="97"/>
      <c r="D8" s="97"/>
      <c r="E8" s="97"/>
      <c r="F8" s="97"/>
      <c r="G8" s="97"/>
      <c r="H8" s="97"/>
      <c r="I8" s="97"/>
      <c r="J8" s="97"/>
      <c r="K8" s="97"/>
      <c r="L8" s="97"/>
      <c r="M8" s="97"/>
      <c r="N8" s="97"/>
      <c r="O8" s="97"/>
      <c r="P8" s="97"/>
      <c r="Q8" s="97"/>
      <c r="R8" s="97"/>
      <c r="S8" s="97"/>
      <c r="T8" s="97"/>
      <c r="U8" s="97"/>
      <c r="V8" s="97"/>
      <c r="W8" s="93"/>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CZ8" s="52"/>
      <c r="DH8" s="48" t="s">
        <v>25</v>
      </c>
    </row>
    <row r="9" spans="1:112" ht="10.15" customHeight="1" x14ac:dyDescent="0.2">
      <c r="A9" s="96"/>
      <c r="B9" s="97"/>
      <c r="C9" s="97"/>
      <c r="D9" s="97"/>
      <c r="E9" s="97"/>
      <c r="F9" s="97"/>
      <c r="G9" s="232" t="s">
        <v>19</v>
      </c>
      <c r="H9" s="97"/>
      <c r="I9" s="97"/>
      <c r="J9" s="97"/>
      <c r="K9" s="97"/>
      <c r="L9" s="97"/>
      <c r="M9" s="97"/>
      <c r="N9" s="97"/>
      <c r="O9" s="97"/>
      <c r="P9" s="97"/>
      <c r="Q9" s="97"/>
      <c r="R9" s="97"/>
      <c r="S9" s="97"/>
      <c r="T9" s="97"/>
      <c r="U9" s="97"/>
      <c r="V9" s="97"/>
      <c r="W9" s="93"/>
      <c r="X9" s="97"/>
      <c r="Y9" s="97"/>
      <c r="Z9" s="97"/>
      <c r="AA9" s="250" t="str">
        <f>"vers l'extracteur d'air - "&amp;CO11</f>
        <v xml:space="preserve">vers l'extracteur d'air - </v>
      </c>
      <c r="AB9" s="250"/>
      <c r="AC9" s="250"/>
      <c r="AD9" s="250"/>
      <c r="AE9" s="250"/>
      <c r="AF9" s="250"/>
      <c r="AG9" s="250"/>
      <c r="AH9" s="250"/>
      <c r="AI9" s="250"/>
      <c r="AJ9" s="250"/>
      <c r="AK9" s="250"/>
      <c r="AL9" s="250"/>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Y9" s="48" t="s">
        <v>7</v>
      </c>
      <c r="CA9" s="99" t="s">
        <v>132</v>
      </c>
      <c r="CZ9" s="52"/>
      <c r="DH9" s="48" t="s">
        <v>26</v>
      </c>
    </row>
    <row r="10" spans="1:112" ht="10.15" customHeight="1" x14ac:dyDescent="0.2">
      <c r="A10" s="96"/>
      <c r="B10" s="97"/>
      <c r="C10" s="97"/>
      <c r="D10" s="97"/>
      <c r="E10" s="97"/>
      <c r="F10" s="97"/>
      <c r="G10" s="232"/>
      <c r="H10" s="97"/>
      <c r="I10" s="97"/>
      <c r="J10" s="97"/>
      <c r="K10" s="97"/>
      <c r="L10" s="97"/>
      <c r="M10" s="97"/>
      <c r="N10" s="97"/>
      <c r="O10" s="97"/>
      <c r="P10" s="97"/>
      <c r="Q10" s="97"/>
      <c r="R10" s="97"/>
      <c r="S10" s="97"/>
      <c r="T10" s="97"/>
      <c r="U10" s="97"/>
      <c r="V10" s="97"/>
      <c r="W10" s="97"/>
      <c r="X10" s="97"/>
      <c r="Y10" s="97"/>
      <c r="Z10" s="97"/>
      <c r="AA10" s="250"/>
      <c r="AB10" s="250"/>
      <c r="AC10" s="250"/>
      <c r="AD10" s="250"/>
      <c r="AE10" s="250"/>
      <c r="AF10" s="250"/>
      <c r="AG10" s="250"/>
      <c r="AH10" s="250"/>
      <c r="AI10" s="250"/>
      <c r="AJ10" s="250"/>
      <c r="AK10" s="250"/>
      <c r="AL10" s="250"/>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Y10" s="48" t="s">
        <v>12</v>
      </c>
      <c r="CA10" s="99" t="s">
        <v>133</v>
      </c>
      <c r="CZ10" s="52"/>
      <c r="DH10" s="48" t="s">
        <v>267</v>
      </c>
    </row>
    <row r="11" spans="1:112" ht="10.15" customHeight="1" x14ac:dyDescent="0.2">
      <c r="A11" s="96"/>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Y11" s="48" t="s">
        <v>15</v>
      </c>
      <c r="CA11" s="99" t="s">
        <v>134</v>
      </c>
      <c r="CO11" s="249"/>
      <c r="CP11" s="249"/>
      <c r="CQ11" s="249"/>
      <c r="CR11" s="249"/>
      <c r="CZ11" s="52"/>
      <c r="DH11" s="48" t="s">
        <v>27</v>
      </c>
    </row>
    <row r="12" spans="1:112" ht="10.15" customHeight="1" x14ac:dyDescent="0.2">
      <c r="A12" s="96"/>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Y12" s="48" t="s">
        <v>53</v>
      </c>
      <c r="CA12" s="99" t="s">
        <v>229</v>
      </c>
      <c r="CZ12" s="52"/>
      <c r="DH12" s="48" t="s">
        <v>28</v>
      </c>
    </row>
    <row r="13" spans="1:112" ht="10.15" customHeight="1" x14ac:dyDescent="0.2">
      <c r="A13" s="96"/>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Y13" s="48" t="s">
        <v>66</v>
      </c>
      <c r="CA13" s="99" t="s">
        <v>135</v>
      </c>
      <c r="CZ13" s="52"/>
    </row>
    <row r="14" spans="1:112" ht="10.15" customHeight="1" x14ac:dyDescent="0.2">
      <c r="A14" s="96"/>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Y14" s="48" t="s">
        <v>80</v>
      </c>
      <c r="CA14" s="99" t="s">
        <v>18</v>
      </c>
      <c r="CZ14" s="52"/>
    </row>
    <row r="15" spans="1:112" ht="10.15" customHeight="1" x14ac:dyDescent="0.2">
      <c r="A15" s="96"/>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CA15" s="99" t="s">
        <v>136</v>
      </c>
      <c r="CG15" s="251"/>
      <c r="CH15" s="252"/>
      <c r="CI15" s="252"/>
      <c r="CJ15" s="48" t="s">
        <v>73</v>
      </c>
      <c r="CZ15" s="52"/>
    </row>
    <row r="16" spans="1:112" ht="10.15" customHeight="1" x14ac:dyDescent="0.2">
      <c r="A16" s="96"/>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CA16" s="99" t="s">
        <v>137</v>
      </c>
      <c r="CG16" s="251"/>
      <c r="CH16" s="251"/>
      <c r="CI16" s="251"/>
      <c r="CJ16" s="48" t="s">
        <v>191</v>
      </c>
      <c r="CZ16" s="52"/>
    </row>
    <row r="17" spans="1:104" ht="10.15" customHeight="1" x14ac:dyDescent="0.2">
      <c r="A17" s="96"/>
      <c r="B17" s="97"/>
      <c r="C17" s="97"/>
      <c r="D17" s="97"/>
      <c r="E17" s="97"/>
      <c r="F17" s="97"/>
      <c r="G17" s="97"/>
      <c r="H17" s="97"/>
      <c r="I17" s="97"/>
      <c r="J17" s="97"/>
      <c r="K17" s="97"/>
      <c r="L17" s="97"/>
      <c r="M17" s="97"/>
      <c r="N17" s="97"/>
      <c r="O17" s="97"/>
      <c r="P17" s="97"/>
      <c r="Q17" s="98" t="s">
        <v>1</v>
      </c>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Y17" s="48" t="s">
        <v>82</v>
      </c>
      <c r="CA17" s="99" t="s">
        <v>138</v>
      </c>
      <c r="CZ17" s="52"/>
    </row>
    <row r="18" spans="1:104" ht="10.15" customHeight="1" x14ac:dyDescent="0.2">
      <c r="A18" s="96"/>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CZ18" s="52"/>
    </row>
    <row r="19" spans="1:104" ht="10.15" customHeight="1" x14ac:dyDescent="0.2">
      <c r="A19" s="96"/>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Y19" s="99" t="s">
        <v>139</v>
      </c>
      <c r="CZ19" s="52"/>
    </row>
    <row r="20" spans="1:104" ht="10.15" customHeight="1" x14ac:dyDescent="0.2">
      <c r="A20" s="96"/>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CZ20" s="52"/>
    </row>
    <row r="21" spans="1:104" ht="10.15" customHeight="1" x14ac:dyDescent="0.2">
      <c r="A21" s="96"/>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CZ21" s="52"/>
    </row>
    <row r="22" spans="1:104" ht="10.15" customHeight="1" x14ac:dyDescent="0.2">
      <c r="A22" s="96"/>
      <c r="B22" s="97"/>
      <c r="C22" s="97"/>
      <c r="D22" s="97"/>
      <c r="E22" s="231" t="s">
        <v>142</v>
      </c>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CZ22" s="52"/>
    </row>
    <row r="23" spans="1:104" ht="10.15" customHeight="1" x14ac:dyDescent="0.2">
      <c r="A23" s="96"/>
      <c r="B23" s="97"/>
      <c r="C23" s="97"/>
      <c r="D23" s="97"/>
      <c r="E23" s="231"/>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CZ23" s="52"/>
    </row>
    <row r="24" spans="1:104" ht="10.15" customHeight="1" x14ac:dyDescent="0.2">
      <c r="A24" s="96"/>
      <c r="B24" s="97"/>
      <c r="C24" s="97"/>
      <c r="D24" s="97"/>
      <c r="E24" s="231"/>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CZ24" s="52"/>
    </row>
    <row r="25" spans="1:104" ht="10.15" customHeight="1" x14ac:dyDescent="0.2">
      <c r="A25" s="96"/>
      <c r="B25" s="97"/>
      <c r="C25" s="97"/>
      <c r="D25" s="97"/>
      <c r="E25" s="231"/>
      <c r="F25" s="97"/>
      <c r="G25" s="97"/>
      <c r="H25" s="97"/>
      <c r="I25" s="100"/>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CZ25" s="52"/>
    </row>
    <row r="26" spans="1:104" ht="10.15" customHeight="1" x14ac:dyDescent="0.2">
      <c r="A26" s="96"/>
      <c r="B26" s="97"/>
      <c r="C26" s="97"/>
      <c r="D26" s="97"/>
      <c r="E26" s="231"/>
      <c r="F26" s="97"/>
      <c r="G26" s="97"/>
      <c r="H26" s="97"/>
      <c r="I26" s="100"/>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CZ26" s="52"/>
    </row>
    <row r="27" spans="1:104" ht="10.15" customHeight="1" x14ac:dyDescent="0.2">
      <c r="A27" s="96"/>
      <c r="B27" s="97"/>
      <c r="C27" s="97"/>
      <c r="D27" s="97"/>
      <c r="E27" s="231"/>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W27" s="101"/>
      <c r="CZ27" s="52"/>
    </row>
    <row r="28" spans="1:104" ht="10.15" customHeight="1" x14ac:dyDescent="0.2">
      <c r="A28" s="96"/>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W28" s="101"/>
      <c r="CZ28" s="52"/>
    </row>
    <row r="29" spans="1:104" ht="10.15" customHeight="1" x14ac:dyDescent="0.2">
      <c r="A29" s="96"/>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CZ29" s="52"/>
    </row>
    <row r="30" spans="1:104" ht="10.15" customHeight="1" x14ac:dyDescent="0.2">
      <c r="A30" s="96"/>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CZ30" s="52"/>
    </row>
    <row r="31" spans="1:104" ht="10.15" customHeight="1" x14ac:dyDescent="0.2">
      <c r="A31" s="96"/>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CZ31" s="52"/>
    </row>
    <row r="32" spans="1:104" ht="10.15" customHeight="1" x14ac:dyDescent="0.2">
      <c r="A32" s="96"/>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CZ32" s="52"/>
    </row>
    <row r="33" spans="1:104" ht="10.15" customHeight="1" x14ac:dyDescent="0.2">
      <c r="A33" s="96"/>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CZ33" s="52"/>
    </row>
    <row r="34" spans="1:104" ht="10.15" customHeight="1" x14ac:dyDescent="0.2">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CZ34" s="52"/>
    </row>
    <row r="35" spans="1:104" ht="10.15" customHeight="1" x14ac:dyDescent="0.2">
      <c r="A35" s="96"/>
      <c r="B35" s="97"/>
      <c r="C35" s="97"/>
      <c r="D35" s="97"/>
      <c r="E35" s="97"/>
      <c r="F35" s="97"/>
      <c r="G35" s="97"/>
      <c r="H35" s="97"/>
      <c r="I35" s="97"/>
      <c r="J35" s="97"/>
      <c r="K35" s="97"/>
      <c r="L35" s="97"/>
      <c r="M35" s="97"/>
      <c r="N35" s="97"/>
      <c r="O35" s="97"/>
      <c r="P35" s="97"/>
      <c r="Q35" s="97"/>
      <c r="R35" s="97"/>
      <c r="S35" s="97"/>
      <c r="T35" s="97"/>
      <c r="U35" s="97"/>
      <c r="V35" s="98"/>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CZ35" s="52"/>
    </row>
    <row r="36" spans="1:104" ht="10.15" customHeight="1" x14ac:dyDescent="0.2">
      <c r="A36" s="96"/>
      <c r="B36" s="97"/>
      <c r="C36" s="97"/>
      <c r="D36" s="97"/>
      <c r="E36" s="97"/>
      <c r="F36" s="97"/>
      <c r="G36" s="97"/>
      <c r="H36" s="97"/>
      <c r="I36" s="97"/>
      <c r="J36" s="97"/>
      <c r="K36" s="97"/>
      <c r="L36" s="97"/>
      <c r="M36" s="97"/>
      <c r="N36" s="97"/>
      <c r="O36" s="97"/>
      <c r="P36" s="97"/>
      <c r="Q36" s="97"/>
      <c r="R36" s="97"/>
      <c r="S36" s="97"/>
      <c r="T36" s="97"/>
      <c r="U36" s="97"/>
      <c r="V36" s="102" t="s">
        <v>3</v>
      </c>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102"/>
      <c r="BG36" s="97"/>
      <c r="BH36" s="97"/>
      <c r="BI36" s="97"/>
      <c r="BJ36" s="97"/>
      <c r="BK36" s="97"/>
      <c r="BL36" s="97"/>
      <c r="BM36" s="97"/>
      <c r="BN36" s="97"/>
      <c r="CZ36" s="52"/>
    </row>
    <row r="37" spans="1:104" ht="10.15" customHeight="1" x14ac:dyDescent="0.2">
      <c r="A37" s="96"/>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t="s">
        <v>7</v>
      </c>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CZ37" s="52"/>
    </row>
    <row r="38" spans="1:104" ht="10.15" customHeight="1" x14ac:dyDescent="0.2">
      <c r="A38" s="96"/>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CZ38" s="52"/>
    </row>
    <row r="39" spans="1:104" ht="10.15" customHeight="1" x14ac:dyDescent="0.2">
      <c r="A39" s="96"/>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CZ39" s="52"/>
    </row>
    <row r="40" spans="1:104" ht="10.15" customHeight="1" x14ac:dyDescent="0.2">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CZ40" s="52"/>
    </row>
    <row r="41" spans="1:104" ht="10.15" customHeight="1" x14ac:dyDescent="0.2">
      <c r="A41" s="96"/>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CZ41" s="52"/>
    </row>
    <row r="42" spans="1:104" ht="10.15" customHeight="1" x14ac:dyDescent="0.2">
      <c r="A42" s="96"/>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CZ42" s="52"/>
    </row>
    <row r="43" spans="1:104" ht="10.15" customHeight="1" x14ac:dyDescent="0.2">
      <c r="A43" s="96"/>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P43" s="81"/>
      <c r="CZ43" s="52"/>
    </row>
    <row r="44" spans="1:104" ht="10.15" customHeight="1" x14ac:dyDescent="0.2">
      <c r="A44" s="96"/>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t="s">
        <v>7</v>
      </c>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U44" s="103"/>
      <c r="CZ44" s="52"/>
    </row>
    <row r="45" spans="1:104" ht="10.15" customHeight="1" x14ac:dyDescent="0.2">
      <c r="A45" s="96"/>
      <c r="B45" s="97"/>
      <c r="C45" s="97"/>
      <c r="D45" s="97"/>
      <c r="E45" s="97"/>
      <c r="F45" s="97"/>
      <c r="G45" s="97"/>
      <c r="H45" s="97"/>
      <c r="I45" s="97"/>
      <c r="J45" s="97"/>
      <c r="K45" s="97"/>
      <c r="L45" s="97"/>
      <c r="M45" s="97"/>
      <c r="N45" s="97"/>
      <c r="O45" s="97"/>
      <c r="P45" s="97"/>
      <c r="Q45" s="97"/>
      <c r="R45" s="97"/>
      <c r="S45" s="97"/>
      <c r="T45" s="98" t="s">
        <v>2</v>
      </c>
      <c r="U45" s="97"/>
      <c r="V45" s="97"/>
      <c r="W45" s="97"/>
      <c r="X45" s="97"/>
      <c r="Y45" s="97"/>
      <c r="Z45" s="97"/>
      <c r="AA45" s="97"/>
      <c r="AB45" s="97"/>
      <c r="AC45" s="97"/>
      <c r="AD45" s="97"/>
      <c r="AE45" s="97"/>
      <c r="AF45" s="97"/>
      <c r="AG45" s="97"/>
      <c r="AH45" s="97"/>
      <c r="AI45" s="97"/>
      <c r="AJ45" s="97" t="s">
        <v>144</v>
      </c>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U45" s="103"/>
      <c r="CZ45" s="52"/>
    </row>
    <row r="46" spans="1:104" ht="10.15" customHeight="1" x14ac:dyDescent="0.2">
      <c r="A46" s="96"/>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8"/>
      <c r="BH46" s="97"/>
      <c r="BI46" s="97"/>
      <c r="BJ46" s="97"/>
      <c r="BK46" s="97"/>
      <c r="BL46" s="97"/>
      <c r="BM46" s="97"/>
      <c r="BN46" s="97"/>
      <c r="BU46" s="103"/>
      <c r="CZ46" s="52"/>
    </row>
    <row r="47" spans="1:104" ht="10.15" customHeight="1" x14ac:dyDescent="0.2">
      <c r="A47" s="96"/>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8" t="s">
        <v>4</v>
      </c>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Y47" s="104" t="s">
        <v>105</v>
      </c>
      <c r="BZ47" s="105"/>
      <c r="CA47" s="105"/>
      <c r="CB47" s="105"/>
      <c r="CC47" s="105"/>
      <c r="CD47" s="105"/>
      <c r="CE47" s="105"/>
      <c r="CF47" s="105"/>
      <c r="CG47" s="105"/>
      <c r="CH47" s="105"/>
      <c r="CI47" s="105"/>
      <c r="CJ47" s="105"/>
      <c r="CK47" s="105"/>
      <c r="CL47" s="105"/>
      <c r="CM47" s="105"/>
      <c r="CN47" s="105"/>
      <c r="CO47" s="105"/>
      <c r="CP47" s="104"/>
      <c r="CQ47" s="105"/>
      <c r="CR47" s="106"/>
      <c r="CS47" s="104"/>
      <c r="CT47" s="105"/>
      <c r="CU47" s="106"/>
      <c r="CV47" s="246"/>
      <c r="CW47" s="247"/>
      <c r="CX47" s="247"/>
      <c r="CY47" s="247"/>
      <c r="CZ47" s="248"/>
    </row>
    <row r="48" spans="1:104" ht="10.15" customHeight="1" x14ac:dyDescent="0.2">
      <c r="A48" s="96"/>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Y48" s="104"/>
      <c r="BZ48" s="105"/>
      <c r="CA48" s="105"/>
      <c r="CB48" s="105"/>
      <c r="CC48" s="105"/>
      <c r="CD48" s="105"/>
      <c r="CE48" s="105"/>
      <c r="CF48" s="105"/>
      <c r="CG48" s="105"/>
      <c r="CH48" s="105"/>
      <c r="CI48" s="105"/>
      <c r="CJ48" s="105"/>
      <c r="CK48" s="105"/>
      <c r="CL48" s="105"/>
      <c r="CM48" s="105"/>
      <c r="CN48" s="105"/>
      <c r="CO48" s="105"/>
      <c r="CP48" s="104" t="s">
        <v>106</v>
      </c>
      <c r="CQ48" s="105"/>
      <c r="CR48" s="106"/>
      <c r="CS48" s="107" t="s">
        <v>107</v>
      </c>
      <c r="CT48" s="105"/>
      <c r="CU48" s="106"/>
      <c r="CV48" s="105" t="s">
        <v>108</v>
      </c>
      <c r="CW48" s="105"/>
      <c r="CX48" s="105"/>
      <c r="CY48" s="105"/>
      <c r="CZ48" s="108"/>
    </row>
    <row r="49" spans="1:104" ht="10.15" customHeight="1" x14ac:dyDescent="0.2">
      <c r="A49" s="96"/>
      <c r="B49" s="97"/>
      <c r="C49" s="97"/>
      <c r="D49" s="97"/>
      <c r="E49" s="97"/>
      <c r="F49" s="97"/>
      <c r="G49" s="97"/>
      <c r="H49" s="97"/>
      <c r="I49" s="97"/>
      <c r="J49" s="97"/>
      <c r="K49" s="97"/>
      <c r="L49" s="97"/>
      <c r="M49" s="97"/>
      <c r="N49" s="97"/>
      <c r="O49" s="97"/>
      <c r="P49" s="97"/>
      <c r="Q49" s="97"/>
      <c r="R49" s="97"/>
      <c r="S49" s="97" t="s">
        <v>143</v>
      </c>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Y49" s="109" t="s">
        <v>109</v>
      </c>
      <c r="BZ49" s="110"/>
      <c r="CA49" s="110"/>
      <c r="CB49" s="110"/>
      <c r="CC49" s="110"/>
      <c r="CD49" s="110"/>
      <c r="CE49" s="110"/>
      <c r="CF49" s="110"/>
      <c r="CG49" s="110"/>
      <c r="CH49" s="110"/>
      <c r="CI49" s="110"/>
      <c r="CJ49" s="110"/>
      <c r="CK49" s="110"/>
      <c r="CL49" s="110"/>
      <c r="CM49" s="110"/>
      <c r="CN49" s="110"/>
      <c r="CO49" s="111"/>
      <c r="CP49" s="99" t="s">
        <v>273</v>
      </c>
      <c r="CQ49" s="112"/>
      <c r="CR49" s="112"/>
      <c r="CS49" s="112"/>
      <c r="CT49" s="112"/>
      <c r="CU49" s="112"/>
      <c r="CV49" s="112"/>
      <c r="CW49" s="112"/>
      <c r="CX49" s="112"/>
      <c r="CY49" s="112"/>
      <c r="CZ49" s="113"/>
    </row>
    <row r="50" spans="1:104" ht="10.15" customHeight="1" x14ac:dyDescent="0.2">
      <c r="A50" s="96"/>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P50" s="114"/>
      <c r="BY50" s="115"/>
      <c r="BZ50" s="112"/>
      <c r="CA50" s="112"/>
      <c r="CB50" s="112"/>
      <c r="CC50" s="112"/>
      <c r="CD50" s="112"/>
      <c r="CE50" s="112"/>
      <c r="CF50" s="112"/>
      <c r="CG50" s="112"/>
      <c r="CH50" s="112"/>
      <c r="CI50" s="112"/>
      <c r="CJ50" s="112"/>
      <c r="CK50" s="112"/>
      <c r="CL50" s="112"/>
      <c r="CM50" s="112"/>
      <c r="CN50" s="112"/>
      <c r="CO50" s="116"/>
      <c r="CP50" s="112"/>
      <c r="CQ50" s="112"/>
      <c r="CR50" s="112"/>
      <c r="CS50" s="112"/>
      <c r="CT50" s="112"/>
      <c r="CU50" s="112"/>
      <c r="CV50" s="112"/>
      <c r="CW50" s="112"/>
      <c r="CX50" s="112"/>
      <c r="CY50" s="112"/>
      <c r="CZ50" s="113"/>
    </row>
    <row r="51" spans="1:104" ht="10.15" customHeight="1" x14ac:dyDescent="0.2">
      <c r="A51" s="96"/>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232" t="s">
        <v>8</v>
      </c>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Y51" s="233" t="str">
        <f>'Données du projet'!N45</f>
        <v>BOFAS</v>
      </c>
      <c r="BZ51" s="234"/>
      <c r="CA51" s="234"/>
      <c r="CB51" s="234"/>
      <c r="CC51" s="234"/>
      <c r="CD51" s="234"/>
      <c r="CE51" s="234"/>
      <c r="CF51" s="234"/>
      <c r="CG51" s="234"/>
      <c r="CH51" s="234"/>
      <c r="CI51" s="234"/>
      <c r="CJ51" s="234"/>
      <c r="CK51" s="234"/>
      <c r="CL51" s="234"/>
      <c r="CM51" s="234"/>
      <c r="CN51" s="234"/>
      <c r="CO51" s="235"/>
      <c r="CP51" s="243">
        <f>+'Données du projet'!AE45</f>
        <v>0</v>
      </c>
      <c r="CQ51" s="244"/>
      <c r="CR51" s="244"/>
      <c r="CS51" s="244"/>
      <c r="CT51" s="244"/>
      <c r="CU51" s="244"/>
      <c r="CV51" s="244"/>
      <c r="CW51" s="244"/>
      <c r="CX51" s="244"/>
      <c r="CY51" s="244"/>
      <c r="CZ51" s="245"/>
    </row>
    <row r="52" spans="1:104" ht="10.15" customHeight="1" x14ac:dyDescent="0.2">
      <c r="A52" s="96"/>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232"/>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Y52" s="117"/>
      <c r="BZ52" s="118"/>
      <c r="CA52" s="118"/>
      <c r="CB52" s="118"/>
      <c r="CC52" s="118"/>
      <c r="CD52" s="118"/>
      <c r="CE52" s="118"/>
      <c r="CF52" s="118"/>
      <c r="CG52" s="118"/>
      <c r="CH52" s="118"/>
      <c r="CI52" s="118"/>
      <c r="CJ52" s="118"/>
      <c r="CK52" s="118"/>
      <c r="CL52" s="118"/>
      <c r="CM52" s="118"/>
      <c r="CN52" s="118"/>
      <c r="CO52" s="119"/>
      <c r="CP52" s="117"/>
      <c r="CQ52" s="118"/>
      <c r="CR52" s="118"/>
      <c r="CS52" s="118"/>
      <c r="CT52" s="118"/>
      <c r="CU52" s="118"/>
      <c r="CV52" s="118"/>
      <c r="CW52" s="118"/>
      <c r="CX52" s="118"/>
      <c r="CY52" s="118"/>
      <c r="CZ52" s="120"/>
    </row>
    <row r="53" spans="1:104" ht="10.15" customHeight="1" x14ac:dyDescent="0.2">
      <c r="A53" s="96"/>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Y53" s="109" t="s">
        <v>111</v>
      </c>
      <c r="BZ53" s="110"/>
      <c r="CA53" s="110"/>
      <c r="CB53" s="110"/>
      <c r="CC53" s="110"/>
      <c r="CD53" s="110"/>
      <c r="CE53" s="110"/>
      <c r="CF53" s="110"/>
      <c r="CG53" s="110"/>
      <c r="CH53" s="110"/>
      <c r="CI53" s="110"/>
      <c r="CJ53" s="110"/>
      <c r="CK53" s="110"/>
      <c r="CL53" s="110"/>
      <c r="CM53" s="110"/>
      <c r="CN53" s="110"/>
      <c r="CO53" s="111"/>
      <c r="CP53" s="112"/>
      <c r="CQ53" s="112"/>
      <c r="CR53" s="112"/>
      <c r="CS53" s="112"/>
      <c r="CT53" s="112"/>
      <c r="CU53" s="112"/>
      <c r="CV53" s="112"/>
      <c r="CW53" s="112"/>
      <c r="CX53" s="112"/>
      <c r="CY53" s="112"/>
      <c r="CZ53" s="113"/>
    </row>
    <row r="54" spans="1:104" ht="10.15" customHeight="1" x14ac:dyDescent="0.2">
      <c r="A54" s="96"/>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Y54" s="115"/>
      <c r="BZ54" s="112"/>
      <c r="CA54" s="112"/>
      <c r="CB54" s="112"/>
      <c r="CC54" s="112"/>
      <c r="CD54" s="112"/>
      <c r="CE54" s="112"/>
      <c r="CF54" s="112"/>
      <c r="CG54" s="112"/>
      <c r="CH54" s="112"/>
      <c r="CI54" s="112"/>
      <c r="CJ54" s="112"/>
      <c r="CK54" s="112"/>
      <c r="CL54" s="112"/>
      <c r="CM54" s="112"/>
      <c r="CN54" s="112"/>
      <c r="CO54" s="116"/>
      <c r="CP54" s="112"/>
      <c r="CQ54" s="112"/>
      <c r="CR54" s="112"/>
      <c r="CS54" s="112"/>
      <c r="CT54" s="112"/>
      <c r="CU54" s="112"/>
      <c r="CV54" s="112"/>
      <c r="CW54" s="112"/>
      <c r="CX54" s="112"/>
      <c r="CY54" s="112"/>
      <c r="CZ54" s="113"/>
    </row>
    <row r="55" spans="1:104" ht="10.15" customHeight="1" x14ac:dyDescent="0.2">
      <c r="A55" s="96"/>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Y55" s="240">
        <f>+'Données du projet'!N49</f>
        <v>0</v>
      </c>
      <c r="BZ55" s="241"/>
      <c r="CA55" s="241"/>
      <c r="CB55" s="241"/>
      <c r="CC55" s="241"/>
      <c r="CD55" s="241"/>
      <c r="CE55" s="241"/>
      <c r="CF55" s="241"/>
      <c r="CG55" s="241"/>
      <c r="CH55" s="241"/>
      <c r="CI55" s="241"/>
      <c r="CJ55" s="241"/>
      <c r="CK55" s="241"/>
      <c r="CL55" s="241"/>
      <c r="CM55" s="241"/>
      <c r="CN55" s="241"/>
      <c r="CO55" s="242"/>
      <c r="CP55" s="112"/>
      <c r="CQ55" s="112"/>
      <c r="CR55" s="112"/>
      <c r="CS55" s="112"/>
      <c r="CT55" s="112"/>
      <c r="CU55" s="112"/>
      <c r="CV55" s="112"/>
      <c r="CW55" s="112"/>
      <c r="CX55" s="112"/>
      <c r="CY55" s="112"/>
      <c r="CZ55" s="113"/>
    </row>
    <row r="56" spans="1:104" ht="10.1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8" t="s">
        <v>8</v>
      </c>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Y56" s="117"/>
      <c r="BZ56" s="118"/>
      <c r="CA56" s="118"/>
      <c r="CB56" s="118"/>
      <c r="CC56" s="118"/>
      <c r="CD56" s="118"/>
      <c r="CE56" s="118"/>
      <c r="CF56" s="118"/>
      <c r="CG56" s="118"/>
      <c r="CH56" s="118"/>
      <c r="CI56" s="118"/>
      <c r="CJ56" s="118"/>
      <c r="CK56" s="118"/>
      <c r="CL56" s="118"/>
      <c r="CM56" s="118"/>
      <c r="CN56" s="118"/>
      <c r="CO56" s="119"/>
      <c r="CP56" s="112"/>
      <c r="CQ56" s="112"/>
      <c r="CR56" s="112"/>
      <c r="CS56" s="112"/>
      <c r="CT56" s="112"/>
      <c r="CU56" s="112"/>
      <c r="CV56" s="112"/>
      <c r="CW56" s="112"/>
      <c r="CX56" s="112"/>
      <c r="CY56" s="112"/>
      <c r="CZ56" s="113"/>
    </row>
    <row r="57" spans="1:104" ht="10.15" customHeight="1" x14ac:dyDescent="0.2">
      <c r="A57" s="96"/>
      <c r="B57" s="121" t="s">
        <v>145</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Y57" s="109" t="s">
        <v>112</v>
      </c>
      <c r="BZ57" s="110"/>
      <c r="CA57" s="110"/>
      <c r="CB57" s="110"/>
      <c r="CC57" s="110"/>
      <c r="CD57" s="110"/>
      <c r="CE57" s="110"/>
      <c r="CF57" s="110"/>
      <c r="CG57" s="110"/>
      <c r="CH57" s="110"/>
      <c r="CI57" s="110"/>
      <c r="CJ57" s="110"/>
      <c r="CK57" s="110"/>
      <c r="CL57" s="110"/>
      <c r="CM57" s="110"/>
      <c r="CN57" s="110"/>
      <c r="CO57" s="111"/>
      <c r="CP57" s="112"/>
      <c r="CQ57" s="112"/>
      <c r="CR57" s="112"/>
      <c r="CS57" s="112"/>
      <c r="CT57" s="112"/>
      <c r="CU57" s="112"/>
      <c r="CV57" s="112"/>
      <c r="CW57" s="112"/>
      <c r="CX57" s="112"/>
      <c r="CY57" s="112"/>
      <c r="CZ57" s="113"/>
    </row>
    <row r="58" spans="1:104" ht="10.15" customHeight="1" x14ac:dyDescent="0.2">
      <c r="A58" s="49"/>
      <c r="B58" s="99" t="s">
        <v>275</v>
      </c>
      <c r="BY58" s="233" t="s">
        <v>398</v>
      </c>
      <c r="BZ58" s="234"/>
      <c r="CA58" s="234"/>
      <c r="CB58" s="234"/>
      <c r="CC58" s="234"/>
      <c r="CD58" s="234"/>
      <c r="CE58" s="234"/>
      <c r="CF58" s="234"/>
      <c r="CG58" s="234"/>
      <c r="CH58" s="234"/>
      <c r="CI58" s="234"/>
      <c r="CJ58" s="234"/>
      <c r="CK58" s="234"/>
      <c r="CL58" s="234"/>
      <c r="CM58" s="234"/>
      <c r="CN58" s="234"/>
      <c r="CO58" s="235"/>
      <c r="CP58" s="112"/>
      <c r="CQ58" s="112"/>
      <c r="CR58" s="112"/>
      <c r="CS58" s="112"/>
      <c r="CT58" s="112"/>
      <c r="CU58" s="112"/>
      <c r="CV58" s="112"/>
      <c r="CW58" s="112"/>
      <c r="CX58" s="112"/>
      <c r="CY58" s="112"/>
      <c r="CZ58" s="113"/>
    </row>
    <row r="59" spans="1:104" ht="10.15" customHeight="1" x14ac:dyDescent="0.2">
      <c r="A59" s="49"/>
      <c r="B59" s="99" t="s">
        <v>276</v>
      </c>
      <c r="BY59" s="236"/>
      <c r="BZ59" s="234"/>
      <c r="CA59" s="234"/>
      <c r="CB59" s="234"/>
      <c r="CC59" s="234"/>
      <c r="CD59" s="234"/>
      <c r="CE59" s="234"/>
      <c r="CF59" s="234"/>
      <c r="CG59" s="234"/>
      <c r="CH59" s="234"/>
      <c r="CI59" s="234"/>
      <c r="CJ59" s="234"/>
      <c r="CK59" s="234"/>
      <c r="CL59" s="234"/>
      <c r="CM59" s="234"/>
      <c r="CN59" s="234"/>
      <c r="CO59" s="235"/>
      <c r="CP59" s="112"/>
      <c r="CQ59" s="112"/>
      <c r="CR59" s="112"/>
      <c r="CS59" s="112"/>
      <c r="CT59" s="112"/>
      <c r="CU59" s="112"/>
      <c r="CV59" s="112"/>
      <c r="CW59" s="112"/>
      <c r="CX59" s="112"/>
      <c r="CY59" s="112"/>
      <c r="CZ59" s="113"/>
    </row>
    <row r="60" spans="1:104" ht="10.15" customHeight="1" x14ac:dyDescent="0.2">
      <c r="A60" s="49"/>
      <c r="B60" s="99" t="s">
        <v>188</v>
      </c>
      <c r="BY60" s="237"/>
      <c r="BZ60" s="238"/>
      <c r="CA60" s="238"/>
      <c r="CB60" s="238"/>
      <c r="CC60" s="238"/>
      <c r="CD60" s="238"/>
      <c r="CE60" s="238"/>
      <c r="CF60" s="238"/>
      <c r="CG60" s="238"/>
      <c r="CH60" s="238"/>
      <c r="CI60" s="238"/>
      <c r="CJ60" s="238"/>
      <c r="CK60" s="238"/>
      <c r="CL60" s="238"/>
      <c r="CM60" s="238"/>
      <c r="CN60" s="238"/>
      <c r="CO60" s="239"/>
      <c r="CP60" s="112"/>
      <c r="CQ60" s="112"/>
      <c r="CR60" s="112"/>
      <c r="CS60" s="112"/>
      <c r="CT60" s="112"/>
      <c r="CU60" s="112"/>
      <c r="CV60" s="112"/>
      <c r="CW60" s="112"/>
      <c r="CX60" s="112"/>
      <c r="CY60" s="112"/>
      <c r="CZ60" s="113"/>
    </row>
    <row r="61" spans="1:104" ht="10.15" customHeight="1" x14ac:dyDescent="0.2">
      <c r="A61" s="49"/>
      <c r="B61" s="99" t="s">
        <v>146</v>
      </c>
      <c r="BY61" s="223" t="s">
        <v>114</v>
      </c>
      <c r="BZ61" s="224"/>
      <c r="CA61" s="224"/>
      <c r="CB61" s="230"/>
      <c r="CC61" s="223" t="s">
        <v>115</v>
      </c>
      <c r="CD61" s="224"/>
      <c r="CE61" s="224"/>
      <c r="CF61" s="230"/>
      <c r="CG61" s="223" t="s">
        <v>116</v>
      </c>
      <c r="CH61" s="224"/>
      <c r="CI61" s="224"/>
      <c r="CJ61" s="224"/>
      <c r="CK61" s="230"/>
      <c r="CL61" s="223" t="s">
        <v>117</v>
      </c>
      <c r="CM61" s="224"/>
      <c r="CN61" s="224"/>
      <c r="CO61" s="230"/>
      <c r="CP61" s="223" t="s">
        <v>118</v>
      </c>
      <c r="CQ61" s="224"/>
      <c r="CR61" s="224"/>
      <c r="CS61" s="224"/>
      <c r="CT61" s="230"/>
      <c r="CU61" s="223" t="s">
        <v>119</v>
      </c>
      <c r="CV61" s="224"/>
      <c r="CW61" s="224"/>
      <c r="CX61" s="224"/>
      <c r="CY61" s="224"/>
      <c r="CZ61" s="225"/>
    </row>
    <row r="62" spans="1:104" ht="12" customHeight="1" thickBot="1" x14ac:dyDescent="0.25">
      <c r="A62" s="83"/>
      <c r="B62" s="122" t="s">
        <v>372</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226"/>
      <c r="BZ62" s="227"/>
      <c r="CA62" s="227"/>
      <c r="CB62" s="228"/>
      <c r="CC62" s="201" t="s">
        <v>279</v>
      </c>
      <c r="CD62" s="202"/>
      <c r="CE62" s="202"/>
      <c r="CF62" s="202"/>
      <c r="CG62" s="226"/>
      <c r="CH62" s="227"/>
      <c r="CI62" s="227"/>
      <c r="CJ62" s="227"/>
      <c r="CK62" s="228"/>
      <c r="CL62" s="226"/>
      <c r="CM62" s="227"/>
      <c r="CN62" s="227"/>
      <c r="CO62" s="228"/>
      <c r="CP62" s="226">
        <f>+'Données du projet'!AE56</f>
        <v>0</v>
      </c>
      <c r="CQ62" s="227"/>
      <c r="CR62" s="227"/>
      <c r="CS62" s="227"/>
      <c r="CT62" s="228"/>
      <c r="CU62" s="226" t="s">
        <v>179</v>
      </c>
      <c r="CV62" s="227"/>
      <c r="CW62" s="227"/>
      <c r="CX62" s="227"/>
      <c r="CY62" s="227"/>
      <c r="CZ62" s="229"/>
    </row>
    <row r="63" spans="1:104" ht="10.15" customHeight="1" x14ac:dyDescent="0.2"/>
    <row r="64" spans="1:10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79" ht="10.15" customHeight="1" x14ac:dyDescent="0.2"/>
    <row r="80" ht="10.15" customHeight="1" x14ac:dyDescent="0.2"/>
    <row r="81" ht="10.15" customHeight="1" x14ac:dyDescent="0.2"/>
    <row r="82" ht="10.15" customHeight="1" x14ac:dyDescent="0.2"/>
    <row r="83" ht="10.15" customHeight="1" x14ac:dyDescent="0.2"/>
    <row r="84" ht="10.15" customHeight="1" x14ac:dyDescent="0.2"/>
    <row r="85" x14ac:dyDescent="0.2"/>
  </sheetData>
  <sheetProtection selectLockedCells="1"/>
  <customSheetViews>
    <customSheetView guid="{1ABCB622-6CE2-40AC-88C1-E0C67BFFE6E9}" showPageBreaks="1" fitToPage="1" hiddenColumns="1" showRuler="0" topLeftCell="BB1">
      <selection activeCell="DA1" sqref="DA1:IV65536"/>
      <pageMargins left="0.75" right="0.75" top="1" bottom="1" header="0.5" footer="0.5"/>
      <pageSetup paperSize="9" scale="74" orientation="landscape" r:id="rId1"/>
      <headerFooter alignWithMargins="0">
        <oddHeader>&amp;LBOFAS&amp;CT3320_Formulaire_Projet_IS&amp;Rpg. &amp;P/&amp;N</oddHeader>
        <oddFooter>&amp;LDate réalisation: 02/09/2008
remplace version:/&amp;CFormulaire
version 1&amp;RDate d'impression:
&amp;D</oddFooter>
      </headerFooter>
    </customSheetView>
  </customSheetViews>
  <mergeCells count="24">
    <mergeCell ref="CP51:CZ51"/>
    <mergeCell ref="BY51:CO51"/>
    <mergeCell ref="CV47:CZ47"/>
    <mergeCell ref="CO11:CR11"/>
    <mergeCell ref="G9:G10"/>
    <mergeCell ref="AA9:AL10"/>
    <mergeCell ref="CG15:CI15"/>
    <mergeCell ref="CG16:CI16"/>
    <mergeCell ref="E22:E27"/>
    <mergeCell ref="CC61:CF61"/>
    <mergeCell ref="CC62:CF62"/>
    <mergeCell ref="CG62:CK62"/>
    <mergeCell ref="CL62:CO62"/>
    <mergeCell ref="CG61:CK61"/>
    <mergeCell ref="AI51:AI52"/>
    <mergeCell ref="BY58:CO60"/>
    <mergeCell ref="BY61:CB61"/>
    <mergeCell ref="BY55:CO55"/>
    <mergeCell ref="BY62:CB62"/>
    <mergeCell ref="CU61:CZ61"/>
    <mergeCell ref="CP62:CT62"/>
    <mergeCell ref="CU62:CZ62"/>
    <mergeCell ref="CL61:CO61"/>
    <mergeCell ref="CP61:CT61"/>
  </mergeCells>
  <phoneticPr fontId="2" type="noConversion"/>
  <dataValidations count="1">
    <dataValidation type="list" allowBlank="1" showInputMessage="1" showErrorMessage="1" sqref="CO11:CR11" xr:uid="{00000000-0002-0000-0300-000000000000}">
      <formula1>$DH$4:$DH$12</formula1>
    </dataValidation>
  </dataValidations>
  <pageMargins left="0.75" right="0.75" top="1" bottom="1" header="0.5" footer="0.5"/>
  <pageSetup paperSize="9" scale="74" orientation="landscape" r:id="rId2"/>
  <headerFooter alignWithMargins="0">
    <oddHeader>&amp;C&amp;"Trebuchet MS,Standaard"&amp;F</oddHeader>
    <oddFooter>&amp;L&amp;"Trebuchet MS,Standaard"Date d'impression: &amp;D&amp;R&amp;"Trebuchet MS,Standaard"&amp;P/&amp;N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H84"/>
  <sheetViews>
    <sheetView zoomScale="115" zoomScaleNormal="115" workbookViewId="0">
      <selection activeCell="CP26" sqref="CP26:CS26"/>
    </sheetView>
  </sheetViews>
  <sheetFormatPr defaultColWidth="0" defaultRowHeight="13.5" x14ac:dyDescent="0.2"/>
  <cols>
    <col min="1" max="111" width="1.7109375" style="99" customWidth="1"/>
    <col min="112" max="112" width="9.140625" style="99" hidden="1" customWidth="1"/>
    <col min="113" max="16384" width="8.85546875" style="99" hidden="1"/>
  </cols>
  <sheetData>
    <row r="1" spans="1:112" ht="10.15" customHeight="1" x14ac:dyDescent="0.2">
      <c r="A1" s="123"/>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5"/>
      <c r="CN1" s="125"/>
      <c r="CO1" s="125"/>
      <c r="CP1" s="125"/>
      <c r="CQ1" s="125"/>
      <c r="CR1" s="125"/>
      <c r="CS1" s="125"/>
      <c r="CT1" s="125"/>
      <c r="CU1" s="125"/>
      <c r="CV1" s="125"/>
      <c r="CW1" s="125"/>
      <c r="CX1" s="125"/>
      <c r="CY1" s="125"/>
      <c r="CZ1" s="126"/>
    </row>
    <row r="2" spans="1:112" ht="10.15" customHeight="1" x14ac:dyDescent="0.2">
      <c r="A2" s="127"/>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Z2" s="113"/>
    </row>
    <row r="3" spans="1:112" ht="10.15" customHeight="1" x14ac:dyDescent="0.2">
      <c r="A3" s="127"/>
      <c r="B3" s="121"/>
      <c r="C3" s="121"/>
      <c r="D3" s="121"/>
      <c r="E3" s="121"/>
      <c r="F3" s="121"/>
      <c r="G3" s="121"/>
      <c r="H3" s="121"/>
      <c r="I3" s="121"/>
      <c r="J3" s="121"/>
      <c r="K3" s="121"/>
      <c r="L3" s="121"/>
      <c r="M3" s="121"/>
      <c r="N3" s="121"/>
      <c r="O3" s="128" t="s">
        <v>0</v>
      </c>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8"/>
      <c r="BN3" s="121"/>
      <c r="BO3" s="128" t="s">
        <v>6</v>
      </c>
      <c r="BP3" s="128"/>
      <c r="BQ3" s="121"/>
      <c r="BR3" s="121"/>
      <c r="BS3" s="121"/>
      <c r="BT3" s="121"/>
      <c r="BU3" s="121"/>
      <c r="BV3" s="121"/>
      <c r="BW3" s="121"/>
      <c r="BX3" s="121"/>
      <c r="BY3" s="121"/>
      <c r="BZ3" s="121"/>
      <c r="CA3" s="121"/>
      <c r="CB3" s="121"/>
      <c r="CC3" s="121"/>
      <c r="CD3" s="121"/>
      <c r="CE3" s="121"/>
      <c r="CF3" s="121"/>
      <c r="CG3" s="121"/>
      <c r="CH3" s="121"/>
      <c r="CI3" s="121"/>
      <c r="CJ3" s="121"/>
      <c r="CK3" s="121"/>
      <c r="CL3" s="121"/>
      <c r="CZ3" s="113"/>
      <c r="DH3" s="99" t="s">
        <v>256</v>
      </c>
    </row>
    <row r="4" spans="1:112" ht="10.15" customHeight="1" x14ac:dyDescent="0.2">
      <c r="A4" s="127"/>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t="s">
        <v>140</v>
      </c>
      <c r="CF4" s="121"/>
      <c r="CG4" s="121"/>
      <c r="CH4" s="121"/>
      <c r="CI4" s="121"/>
      <c r="CJ4" s="121"/>
      <c r="CK4" s="121"/>
      <c r="CL4" s="121"/>
      <c r="CZ4" s="113"/>
      <c r="DH4" s="99" t="s">
        <v>22</v>
      </c>
    </row>
    <row r="5" spans="1:112" ht="10.15" customHeight="1" x14ac:dyDescent="0.2">
      <c r="A5" s="127"/>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261" t="s">
        <v>236</v>
      </c>
      <c r="CF5" s="121"/>
      <c r="CG5" s="121"/>
      <c r="CH5" s="121"/>
      <c r="CI5" s="121"/>
      <c r="CJ5" s="121"/>
      <c r="CK5" s="121"/>
      <c r="CL5" s="121"/>
      <c r="CZ5" s="113"/>
      <c r="DH5" s="99" t="s">
        <v>23</v>
      </c>
    </row>
    <row r="6" spans="1:112" ht="10.15" customHeight="1" x14ac:dyDescent="0.2">
      <c r="A6" s="127"/>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9"/>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261"/>
      <c r="CF6" s="121"/>
      <c r="CG6" s="121"/>
      <c r="CH6" s="121"/>
      <c r="CI6" s="121"/>
      <c r="CJ6" s="121"/>
      <c r="CK6" s="121"/>
      <c r="CL6" s="121"/>
      <c r="CZ6" s="113"/>
      <c r="DH6" s="99" t="s">
        <v>24</v>
      </c>
    </row>
    <row r="7" spans="1:112" ht="10.15" customHeight="1" x14ac:dyDescent="0.2">
      <c r="A7" s="127"/>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9"/>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261"/>
      <c r="CF7" s="121"/>
      <c r="CG7" s="121"/>
      <c r="CH7" s="121"/>
      <c r="CI7" s="121"/>
      <c r="CJ7" s="121"/>
      <c r="CK7" s="121"/>
      <c r="CL7" s="121"/>
      <c r="CZ7" s="113"/>
      <c r="DH7" s="99" t="s">
        <v>215</v>
      </c>
    </row>
    <row r="8" spans="1:112" ht="10.15" customHeight="1" x14ac:dyDescent="0.2">
      <c r="A8" s="127"/>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261"/>
      <c r="CF8" s="121"/>
      <c r="CG8" s="121"/>
      <c r="CH8" s="121"/>
      <c r="CI8" s="121"/>
      <c r="CJ8" s="121"/>
      <c r="CK8" s="121"/>
      <c r="CL8" s="121"/>
      <c r="CZ8" s="113"/>
      <c r="DH8" s="99" t="s">
        <v>25</v>
      </c>
    </row>
    <row r="9" spans="1:112" ht="10.15" customHeight="1" x14ac:dyDescent="0.2">
      <c r="A9" s="127"/>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Z9" s="113"/>
      <c r="DH9" s="99" t="s">
        <v>26</v>
      </c>
    </row>
    <row r="10" spans="1:112" ht="10.15" customHeight="1" x14ac:dyDescent="0.2">
      <c r="A10" s="127"/>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Z10" s="113"/>
      <c r="DH10" s="99" t="s">
        <v>267</v>
      </c>
    </row>
    <row r="11" spans="1:112" ht="10.15" customHeight="1" x14ac:dyDescent="0.2">
      <c r="A11" s="127"/>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9"/>
      <c r="BG11" s="121"/>
      <c r="BH11" s="121"/>
      <c r="BI11" s="121"/>
      <c r="BJ11" s="121"/>
      <c r="BK11" s="121"/>
      <c r="BL11" s="121"/>
      <c r="BM11" s="121"/>
      <c r="BN11" s="121"/>
      <c r="BO11" s="121"/>
      <c r="BP11" s="121"/>
      <c r="BQ11" s="121"/>
      <c r="BR11" s="121"/>
      <c r="BS11" s="121"/>
      <c r="BT11" s="121"/>
      <c r="BU11" s="121"/>
      <c r="BV11" s="121"/>
      <c r="BW11" s="121"/>
      <c r="BX11" s="261">
        <v>110</v>
      </c>
      <c r="BY11" s="121"/>
      <c r="BZ11" s="121"/>
      <c r="CA11" s="121"/>
      <c r="CB11" s="121"/>
      <c r="CC11" s="121"/>
      <c r="CD11" s="121"/>
      <c r="CE11" s="121"/>
      <c r="CF11" s="121"/>
      <c r="CG11" s="121"/>
      <c r="CH11" s="121"/>
      <c r="CI11" s="121"/>
      <c r="CJ11" s="121"/>
      <c r="CK11" s="121"/>
      <c r="CL11" s="121"/>
      <c r="CZ11" s="113"/>
      <c r="DH11" s="99" t="s">
        <v>27</v>
      </c>
    </row>
    <row r="12" spans="1:112" ht="10.15" customHeight="1" x14ac:dyDescent="0.2">
      <c r="A12" s="127"/>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9"/>
      <c r="BG12" s="121"/>
      <c r="BH12" s="121"/>
      <c r="BI12" s="121"/>
      <c r="BJ12" s="121"/>
      <c r="BK12" s="121"/>
      <c r="BL12" s="121"/>
      <c r="BM12" s="121"/>
      <c r="BN12" s="121"/>
      <c r="BO12" s="121"/>
      <c r="BP12" s="121"/>
      <c r="BQ12" s="121"/>
      <c r="BR12" s="121"/>
      <c r="BS12" s="121"/>
      <c r="BT12" s="121"/>
      <c r="BU12" s="121"/>
      <c r="BV12" s="121"/>
      <c r="BW12" s="121"/>
      <c r="BX12" s="261"/>
      <c r="BY12" s="121"/>
      <c r="BZ12" s="121"/>
      <c r="CA12" s="121"/>
      <c r="CB12" s="121"/>
      <c r="CC12" s="121"/>
      <c r="CD12" s="121"/>
      <c r="CE12" s="121"/>
      <c r="CF12" s="121"/>
      <c r="CG12" s="121"/>
      <c r="CH12" s="121"/>
      <c r="CI12" s="121"/>
      <c r="CJ12" s="121"/>
      <c r="CK12" s="121"/>
      <c r="CL12" s="121"/>
      <c r="CZ12" s="113"/>
      <c r="DH12" s="99" t="s">
        <v>28</v>
      </c>
    </row>
    <row r="13" spans="1:112" ht="10.15" customHeight="1" x14ac:dyDescent="0.2">
      <c r="A13" s="127"/>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9"/>
      <c r="BY13" s="121"/>
      <c r="BZ13" s="121"/>
      <c r="CA13" s="121"/>
      <c r="CB13" s="121"/>
      <c r="CC13" s="121"/>
      <c r="CD13" s="121"/>
      <c r="CE13" s="121"/>
      <c r="CF13" s="121"/>
      <c r="CG13" s="121"/>
      <c r="CH13" s="121"/>
      <c r="CI13" s="121"/>
      <c r="CJ13" s="121"/>
      <c r="CK13" s="121"/>
      <c r="CL13" s="121"/>
      <c r="CZ13" s="113"/>
    </row>
    <row r="14" spans="1:112" ht="10.15" customHeight="1" x14ac:dyDescent="0.2">
      <c r="A14" s="127"/>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Z14" s="113"/>
    </row>
    <row r="15" spans="1:112" ht="10.15" customHeight="1" x14ac:dyDescent="0.2">
      <c r="A15" s="127"/>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Z15" s="113"/>
    </row>
    <row r="16" spans="1:112" ht="10.15" customHeight="1" x14ac:dyDescent="0.2">
      <c r="A16" s="127"/>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Z16" s="113"/>
    </row>
    <row r="17" spans="1:104" ht="10.15" customHeight="1" x14ac:dyDescent="0.2">
      <c r="A17" s="127"/>
      <c r="B17" s="121"/>
      <c r="C17" s="121"/>
      <c r="D17" s="121"/>
      <c r="E17" s="121"/>
      <c r="F17" s="121"/>
      <c r="G17" s="121"/>
      <c r="H17" s="121"/>
      <c r="I17" s="121"/>
      <c r="J17" s="121"/>
      <c r="K17" s="121"/>
      <c r="L17" s="121"/>
      <c r="M17" s="121"/>
      <c r="N17" s="121"/>
      <c r="O17" s="121"/>
      <c r="P17" s="121"/>
      <c r="Q17" s="121"/>
      <c r="R17" s="128" t="s">
        <v>1</v>
      </c>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Z17" s="113"/>
    </row>
    <row r="18" spans="1:104" ht="10.15" customHeight="1" x14ac:dyDescent="0.2">
      <c r="A18" s="127"/>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Z18" s="113"/>
    </row>
    <row r="19" spans="1:104" ht="10.15" customHeight="1" x14ac:dyDescent="0.2">
      <c r="A19" s="127"/>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Z19" s="113"/>
    </row>
    <row r="20" spans="1:104" ht="10.15" customHeight="1" x14ac:dyDescent="0.2">
      <c r="A20" s="12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Y20" s="99" t="s">
        <v>130</v>
      </c>
      <c r="CZ20" s="113"/>
    </row>
    <row r="21" spans="1:104" ht="10.15" customHeight="1" x14ac:dyDescent="0.2">
      <c r="A21" s="127"/>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CZ21" s="113"/>
    </row>
    <row r="22" spans="1:104" ht="10.15" customHeight="1" x14ac:dyDescent="0.2">
      <c r="A22" s="127"/>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CD22" s="99" t="s">
        <v>280</v>
      </c>
      <c r="CZ22" s="113"/>
    </row>
    <row r="23" spans="1:104" ht="10.15" customHeight="1" x14ac:dyDescent="0.2">
      <c r="A23" s="127"/>
      <c r="B23" s="121"/>
      <c r="C23" s="121"/>
      <c r="D23" s="121"/>
      <c r="E23" s="121"/>
      <c r="F23" s="121"/>
      <c r="G23" s="121"/>
      <c r="H23" s="261" t="s">
        <v>142</v>
      </c>
      <c r="I23" s="26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CE23" s="99" t="s">
        <v>131</v>
      </c>
      <c r="CZ23" s="113"/>
    </row>
    <row r="24" spans="1:104" ht="10.15" customHeight="1" x14ac:dyDescent="0.2">
      <c r="A24" s="127"/>
      <c r="B24" s="121"/>
      <c r="C24" s="121"/>
      <c r="D24" s="121"/>
      <c r="E24" s="121"/>
      <c r="F24" s="121"/>
      <c r="G24" s="121"/>
      <c r="H24" s="262"/>
      <c r="I24" s="26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Z24" s="99" t="s">
        <v>7</v>
      </c>
      <c r="CB24" s="99" t="s">
        <v>132</v>
      </c>
      <c r="CZ24" s="113"/>
    </row>
    <row r="25" spans="1:104" ht="10.15" customHeight="1" x14ac:dyDescent="0.2">
      <c r="A25" s="127"/>
      <c r="B25" s="121"/>
      <c r="C25" s="121"/>
      <c r="D25" s="121"/>
      <c r="E25" s="121"/>
      <c r="F25" s="121"/>
      <c r="G25" s="121"/>
      <c r="H25" s="262"/>
      <c r="I25" s="261"/>
      <c r="J25" s="121"/>
      <c r="K25" s="130"/>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Z25" s="99" t="s">
        <v>13</v>
      </c>
      <c r="CB25" s="99" t="s">
        <v>289</v>
      </c>
      <c r="CZ25" s="113"/>
    </row>
    <row r="26" spans="1:104" ht="10.15" customHeight="1" x14ac:dyDescent="0.2">
      <c r="A26" s="127"/>
      <c r="B26" s="121"/>
      <c r="C26" s="121"/>
      <c r="D26" s="121"/>
      <c r="E26" s="121"/>
      <c r="F26" s="121"/>
      <c r="G26" s="121"/>
      <c r="H26" s="262"/>
      <c r="I26" s="121"/>
      <c r="J26" s="121"/>
      <c r="K26" s="130"/>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Z26" s="99" t="s">
        <v>14</v>
      </c>
      <c r="CB26" s="99" t="s">
        <v>288</v>
      </c>
      <c r="CP26" s="253"/>
      <c r="CQ26" s="253"/>
      <c r="CR26" s="253"/>
      <c r="CS26" s="253"/>
      <c r="CZ26" s="113"/>
    </row>
    <row r="27" spans="1:104" ht="10.15" customHeight="1" x14ac:dyDescent="0.2">
      <c r="A27" s="127"/>
      <c r="B27" s="121"/>
      <c r="C27" s="121"/>
      <c r="D27" s="121"/>
      <c r="E27" s="121"/>
      <c r="F27" s="121"/>
      <c r="G27" s="121"/>
      <c r="H27" s="262"/>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X27" s="131"/>
      <c r="BZ27" s="99" t="s">
        <v>53</v>
      </c>
      <c r="CB27" s="99" t="s">
        <v>229</v>
      </c>
      <c r="CZ27" s="113"/>
    </row>
    <row r="28" spans="1:104" ht="10.15" customHeight="1" x14ac:dyDescent="0.2">
      <c r="A28" s="127"/>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31"/>
      <c r="BZ28" s="99" t="s">
        <v>66</v>
      </c>
      <c r="CB28" s="99" t="s">
        <v>135</v>
      </c>
      <c r="CZ28" s="113"/>
    </row>
    <row r="29" spans="1:104" ht="10.15" customHeight="1" x14ac:dyDescent="0.2">
      <c r="A29" s="127"/>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Z29" s="99" t="s">
        <v>80</v>
      </c>
      <c r="CB29" s="99" t="s">
        <v>18</v>
      </c>
      <c r="CZ29" s="113"/>
    </row>
    <row r="30" spans="1:104" ht="10.15" customHeight="1" x14ac:dyDescent="0.2">
      <c r="A30" s="127"/>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CB30" s="99" t="s">
        <v>136</v>
      </c>
      <c r="CH30" s="254"/>
      <c r="CI30" s="255"/>
      <c r="CJ30" s="255"/>
      <c r="CK30" s="99" t="s">
        <v>73</v>
      </c>
      <c r="CZ30" s="113"/>
    </row>
    <row r="31" spans="1:104" ht="10.15" customHeight="1" x14ac:dyDescent="0.2">
      <c r="A31" s="127"/>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CB31" s="99" t="s">
        <v>137</v>
      </c>
      <c r="CH31" s="254"/>
      <c r="CI31" s="254"/>
      <c r="CJ31" s="254"/>
      <c r="CK31" s="99" t="s">
        <v>287</v>
      </c>
      <c r="CZ31" s="113"/>
    </row>
    <row r="32" spans="1:104" ht="10.15" customHeight="1" x14ac:dyDescent="0.2">
      <c r="A32" s="127"/>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Z32" s="99" t="s">
        <v>82</v>
      </c>
      <c r="CB32" s="99" t="s">
        <v>138</v>
      </c>
      <c r="CZ32" s="113"/>
    </row>
    <row r="33" spans="1:104" ht="10.15" customHeight="1" x14ac:dyDescent="0.2">
      <c r="A33" s="127"/>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Z33" s="99" t="s">
        <v>83</v>
      </c>
      <c r="CB33" s="99" t="s">
        <v>286</v>
      </c>
      <c r="CZ33" s="113"/>
    </row>
    <row r="34" spans="1:104" ht="10.15" customHeight="1" x14ac:dyDescent="0.2">
      <c r="A34" s="127"/>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Z34" s="99" t="s">
        <v>86</v>
      </c>
      <c r="CB34" s="99" t="s">
        <v>171</v>
      </c>
      <c r="CZ34" s="113"/>
    </row>
    <row r="35" spans="1:104" ht="10.15" customHeight="1" x14ac:dyDescent="0.2">
      <c r="A35" s="127"/>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CZ35" s="113"/>
    </row>
    <row r="36" spans="1:104" ht="10.15" customHeight="1" x14ac:dyDescent="0.2">
      <c r="A36" s="127"/>
      <c r="B36" s="121"/>
      <c r="C36" s="121"/>
      <c r="D36" s="121"/>
      <c r="E36" s="121"/>
      <c r="F36" s="121"/>
      <c r="G36" s="121"/>
      <c r="H36" s="121"/>
      <c r="I36" s="121"/>
      <c r="J36" s="121"/>
      <c r="K36" s="121"/>
      <c r="L36" s="121"/>
      <c r="M36" s="121"/>
      <c r="N36" s="121"/>
      <c r="O36" s="121"/>
      <c r="P36" s="121"/>
      <c r="Q36" s="121"/>
      <c r="R36" s="121"/>
      <c r="S36" s="121"/>
      <c r="T36" s="121"/>
      <c r="U36" s="121"/>
      <c r="V36" s="121"/>
      <c r="W36" s="128"/>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Y36" s="99" t="s">
        <v>139</v>
      </c>
      <c r="CZ36" s="113"/>
    </row>
    <row r="37" spans="1:104" ht="10.15" customHeight="1" x14ac:dyDescent="0.2">
      <c r="A37" s="127"/>
      <c r="B37" s="121"/>
      <c r="C37" s="121"/>
      <c r="D37" s="121"/>
      <c r="E37" s="121"/>
      <c r="F37" s="121"/>
      <c r="G37" s="121"/>
      <c r="H37" s="121"/>
      <c r="I37" s="121"/>
      <c r="J37" s="121"/>
      <c r="K37" s="121"/>
      <c r="L37" s="121"/>
      <c r="M37" s="121"/>
      <c r="N37" s="121"/>
      <c r="O37" s="121"/>
      <c r="P37" s="121"/>
      <c r="Q37" s="121"/>
      <c r="R37" s="121"/>
      <c r="S37" s="121"/>
      <c r="T37" s="121"/>
      <c r="U37" s="121"/>
      <c r="V37" s="121"/>
      <c r="W37" s="132" t="s">
        <v>3</v>
      </c>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32" t="s">
        <v>3</v>
      </c>
      <c r="BH37" s="121"/>
      <c r="BI37" s="121"/>
      <c r="BJ37" s="121"/>
      <c r="BK37" s="121"/>
      <c r="BL37" s="121"/>
      <c r="BM37" s="121"/>
      <c r="BN37" s="121"/>
      <c r="BO37" s="121"/>
      <c r="BP37" s="121"/>
      <c r="BQ37" s="121"/>
      <c r="BR37" s="121"/>
      <c r="BS37" s="121"/>
      <c r="BT37" s="121"/>
      <c r="BU37" s="121"/>
      <c r="BV37" s="121"/>
      <c r="CZ37" s="113"/>
    </row>
    <row r="38" spans="1:104" ht="10.15" customHeight="1" x14ac:dyDescent="0.2">
      <c r="A38" s="127"/>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t="s">
        <v>7</v>
      </c>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CZ38" s="113"/>
    </row>
    <row r="39" spans="1:104" ht="10.15" customHeight="1" x14ac:dyDescent="0.2">
      <c r="A39" s="127"/>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CZ39" s="113"/>
    </row>
    <row r="40" spans="1:104" ht="10.15" customHeight="1" x14ac:dyDescent="0.2">
      <c r="A40" s="127"/>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CZ40" s="113"/>
    </row>
    <row r="41" spans="1:104" ht="10.15" customHeight="1" x14ac:dyDescent="0.2">
      <c r="A41" s="127"/>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CZ41" s="113"/>
    </row>
    <row r="42" spans="1:104" ht="10.15" customHeight="1" x14ac:dyDescent="0.2">
      <c r="A42" s="127"/>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CZ42" s="113"/>
    </row>
    <row r="43" spans="1:104" ht="10.15" customHeight="1" x14ac:dyDescent="0.2">
      <c r="A43" s="127"/>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CZ43" s="113"/>
    </row>
    <row r="44" spans="1:104" ht="10.15" customHeight="1" x14ac:dyDescent="0.2">
      <c r="A44" s="127"/>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33"/>
      <c r="BO44" s="133"/>
      <c r="BP44" s="133"/>
      <c r="BQ44" s="121"/>
      <c r="BR44" s="121"/>
      <c r="BS44" s="121"/>
      <c r="BT44" s="121"/>
      <c r="BU44" s="121"/>
      <c r="BV44" s="121"/>
      <c r="CZ44" s="113"/>
    </row>
    <row r="45" spans="1:104" ht="10.15" customHeight="1" x14ac:dyDescent="0.2">
      <c r="A45" s="127"/>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t="s">
        <v>7</v>
      </c>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263" t="s">
        <v>5</v>
      </c>
      <c r="BV45" s="121"/>
      <c r="CZ45" s="113"/>
    </row>
    <row r="46" spans="1:104" ht="10.15" customHeight="1" x14ac:dyDescent="0.2">
      <c r="A46" s="127"/>
      <c r="B46" s="121"/>
      <c r="C46" s="121"/>
      <c r="D46" s="121"/>
      <c r="E46" s="121"/>
      <c r="F46" s="121"/>
      <c r="G46" s="121"/>
      <c r="H46" s="121"/>
      <c r="I46" s="121"/>
      <c r="J46" s="121"/>
      <c r="K46" s="121"/>
      <c r="L46" s="121"/>
      <c r="M46" s="121"/>
      <c r="N46" s="121"/>
      <c r="O46" s="121"/>
      <c r="P46" s="121"/>
      <c r="Q46" s="121"/>
      <c r="R46" s="121"/>
      <c r="S46" s="121"/>
      <c r="T46" s="121"/>
      <c r="U46" s="128" t="s">
        <v>2</v>
      </c>
      <c r="V46" s="121"/>
      <c r="W46" s="121"/>
      <c r="X46" s="121"/>
      <c r="Y46" s="121"/>
      <c r="Z46" s="121"/>
      <c r="AA46" s="121"/>
      <c r="AB46" s="121"/>
      <c r="AC46" s="121"/>
      <c r="AD46" s="121"/>
      <c r="AE46" s="121"/>
      <c r="AF46" s="121"/>
      <c r="AG46" s="121"/>
      <c r="AH46" s="121"/>
      <c r="AI46" s="121"/>
      <c r="AJ46" s="121"/>
      <c r="AK46" s="121" t="s">
        <v>144</v>
      </c>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8" t="s">
        <v>2</v>
      </c>
      <c r="BI46" s="121"/>
      <c r="BJ46" s="121"/>
      <c r="BK46" s="121"/>
      <c r="BL46" s="121"/>
      <c r="BM46" s="121"/>
      <c r="BN46" s="121"/>
      <c r="BO46" s="121"/>
      <c r="BP46" s="121"/>
      <c r="BQ46" s="121"/>
      <c r="BR46" s="121"/>
      <c r="BS46" s="121"/>
      <c r="BT46" s="121"/>
      <c r="BU46" s="263"/>
      <c r="BV46" s="121"/>
      <c r="CZ46" s="113"/>
    </row>
    <row r="47" spans="1:104" ht="10.15" customHeight="1" x14ac:dyDescent="0.2">
      <c r="A47" s="127"/>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Y47" s="104" t="s">
        <v>285</v>
      </c>
      <c r="BZ47" s="105"/>
      <c r="CA47" s="105"/>
      <c r="CB47" s="105"/>
      <c r="CC47" s="105"/>
      <c r="CD47" s="105"/>
      <c r="CE47" s="105"/>
      <c r="CF47" s="105"/>
      <c r="CG47" s="105"/>
      <c r="CH47" s="105"/>
      <c r="CI47" s="105"/>
      <c r="CJ47" s="105"/>
      <c r="CK47" s="105"/>
      <c r="CL47" s="105"/>
      <c r="CM47" s="105"/>
      <c r="CN47" s="105"/>
      <c r="CO47" s="105"/>
      <c r="CP47" s="104"/>
      <c r="CQ47" s="105"/>
      <c r="CR47" s="106"/>
      <c r="CS47" s="104"/>
      <c r="CT47" s="105"/>
      <c r="CU47" s="106"/>
      <c r="CV47" s="246"/>
      <c r="CW47" s="247"/>
      <c r="CX47" s="247"/>
      <c r="CY47" s="247"/>
      <c r="CZ47" s="248"/>
    </row>
    <row r="48" spans="1:104" ht="10.15" customHeight="1" x14ac:dyDescent="0.2">
      <c r="A48" s="127"/>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8" t="s">
        <v>4</v>
      </c>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Y48" s="104"/>
      <c r="BZ48" s="105"/>
      <c r="CA48" s="105"/>
      <c r="CB48" s="105"/>
      <c r="CC48" s="105"/>
      <c r="CD48" s="105"/>
      <c r="CE48" s="105"/>
      <c r="CF48" s="105"/>
      <c r="CG48" s="105"/>
      <c r="CH48" s="105"/>
      <c r="CI48" s="105"/>
      <c r="CJ48" s="105"/>
      <c r="CK48" s="105"/>
      <c r="CL48" s="105"/>
      <c r="CM48" s="105"/>
      <c r="CN48" s="105"/>
      <c r="CO48" s="105"/>
      <c r="CP48" s="104" t="s">
        <v>284</v>
      </c>
      <c r="CQ48" s="105"/>
      <c r="CR48" s="106"/>
      <c r="CS48" s="107" t="s">
        <v>107</v>
      </c>
      <c r="CT48" s="105"/>
      <c r="CU48" s="106"/>
      <c r="CV48" s="105" t="s">
        <v>108</v>
      </c>
      <c r="CW48" s="105"/>
      <c r="CX48" s="105"/>
      <c r="CY48" s="105"/>
      <c r="CZ48" s="108"/>
    </row>
    <row r="49" spans="1:104" ht="10.15" customHeight="1" x14ac:dyDescent="0.2">
      <c r="A49" s="127"/>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Y49" s="109" t="s">
        <v>283</v>
      </c>
      <c r="BZ49" s="110"/>
      <c r="CA49" s="110"/>
      <c r="CB49" s="110"/>
      <c r="CC49" s="110"/>
      <c r="CD49" s="110"/>
      <c r="CE49" s="110"/>
      <c r="CF49" s="110"/>
      <c r="CG49" s="110"/>
      <c r="CH49" s="110"/>
      <c r="CI49" s="110"/>
      <c r="CJ49" s="110"/>
      <c r="CK49" s="110"/>
      <c r="CL49" s="110"/>
      <c r="CM49" s="110"/>
      <c r="CN49" s="110"/>
      <c r="CO49" s="111"/>
      <c r="CP49" s="99" t="s">
        <v>273</v>
      </c>
      <c r="CZ49" s="113"/>
    </row>
    <row r="50" spans="1:104" ht="10.15" customHeight="1" x14ac:dyDescent="0.2">
      <c r="A50" s="127"/>
      <c r="B50" s="121"/>
      <c r="C50" s="121"/>
      <c r="D50" s="121"/>
      <c r="E50" s="121"/>
      <c r="F50" s="121"/>
      <c r="G50" s="121"/>
      <c r="H50" s="121"/>
      <c r="I50" s="121"/>
      <c r="J50" s="121"/>
      <c r="K50" s="121"/>
      <c r="L50" s="121"/>
      <c r="M50" s="121"/>
      <c r="N50" s="121"/>
      <c r="O50" s="121"/>
      <c r="P50" s="121"/>
      <c r="Q50" s="121"/>
      <c r="R50" s="121"/>
      <c r="S50" s="121"/>
      <c r="T50" s="121" t="s">
        <v>143</v>
      </c>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34" t="s">
        <v>0</v>
      </c>
      <c r="BP50" s="134"/>
      <c r="BQ50" s="121"/>
      <c r="BR50" s="121"/>
      <c r="BS50" s="121"/>
      <c r="BT50" s="121"/>
      <c r="BU50" s="121"/>
      <c r="BV50" s="121"/>
      <c r="BY50" s="115"/>
      <c r="CO50" s="116"/>
      <c r="CZ50" s="113"/>
    </row>
    <row r="51" spans="1:104" ht="10.15" customHeight="1" x14ac:dyDescent="0.2">
      <c r="A51" s="127"/>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Y51" s="240" t="str">
        <f>'Données du projet'!N45</f>
        <v>BOFAS</v>
      </c>
      <c r="BZ51" s="241"/>
      <c r="CA51" s="241"/>
      <c r="CB51" s="241"/>
      <c r="CC51" s="241"/>
      <c r="CD51" s="241"/>
      <c r="CE51" s="241"/>
      <c r="CF51" s="241"/>
      <c r="CG51" s="241"/>
      <c r="CH51" s="241"/>
      <c r="CI51" s="241"/>
      <c r="CJ51" s="241"/>
      <c r="CK51" s="241"/>
      <c r="CL51" s="241"/>
      <c r="CM51" s="241"/>
      <c r="CN51" s="241"/>
      <c r="CO51" s="242"/>
      <c r="CP51" s="243">
        <f>'Données du projet'!AE45</f>
        <v>0</v>
      </c>
      <c r="CQ51" s="244"/>
      <c r="CR51" s="244"/>
      <c r="CS51" s="244"/>
      <c r="CT51" s="244"/>
      <c r="CU51" s="244"/>
      <c r="CV51" s="244"/>
      <c r="CW51" s="244"/>
      <c r="CX51" s="244"/>
      <c r="CY51" s="244"/>
      <c r="CZ51" s="245"/>
    </row>
    <row r="52" spans="1:104" ht="10.15" customHeight="1" x14ac:dyDescent="0.2">
      <c r="A52" s="127"/>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263" t="s">
        <v>8</v>
      </c>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Y52" s="117"/>
      <c r="BZ52" s="118"/>
      <c r="CA52" s="118"/>
      <c r="CB52" s="118"/>
      <c r="CC52" s="118"/>
      <c r="CD52" s="118"/>
      <c r="CE52" s="118"/>
      <c r="CF52" s="118"/>
      <c r="CG52" s="118"/>
      <c r="CH52" s="118"/>
      <c r="CI52" s="118"/>
      <c r="CJ52" s="118"/>
      <c r="CK52" s="118"/>
      <c r="CL52" s="118"/>
      <c r="CM52" s="118"/>
      <c r="CN52" s="118"/>
      <c r="CO52" s="119"/>
      <c r="CP52" s="117"/>
      <c r="CQ52" s="118"/>
      <c r="CR52" s="118"/>
      <c r="CS52" s="118"/>
      <c r="CT52" s="118"/>
      <c r="CU52" s="118"/>
      <c r="CV52" s="118"/>
      <c r="CW52" s="118"/>
      <c r="CX52" s="118"/>
      <c r="CY52" s="118"/>
      <c r="CZ52" s="120"/>
    </row>
    <row r="53" spans="1:104" ht="10.15" customHeight="1" x14ac:dyDescent="0.2">
      <c r="A53" s="127"/>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263"/>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Y53" s="109" t="s">
        <v>111</v>
      </c>
      <c r="BZ53" s="110"/>
      <c r="CA53" s="110"/>
      <c r="CB53" s="110"/>
      <c r="CC53" s="110"/>
      <c r="CD53" s="110"/>
      <c r="CE53" s="110"/>
      <c r="CF53" s="110"/>
      <c r="CG53" s="110"/>
      <c r="CH53" s="110"/>
      <c r="CI53" s="110"/>
      <c r="CJ53" s="110"/>
      <c r="CK53" s="110"/>
      <c r="CL53" s="110"/>
      <c r="CM53" s="110"/>
      <c r="CN53" s="110"/>
      <c r="CO53" s="111"/>
      <c r="CZ53" s="113"/>
    </row>
    <row r="54" spans="1:104" ht="10.15" customHeight="1" x14ac:dyDescent="0.2">
      <c r="A54" s="127"/>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Y54" s="115"/>
      <c r="CO54" s="116"/>
      <c r="CZ54" s="113"/>
    </row>
    <row r="55" spans="1:104" ht="10.15" customHeight="1" x14ac:dyDescent="0.2">
      <c r="A55" s="127"/>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Y55" s="240">
        <f>'Données du projet'!N49</f>
        <v>0</v>
      </c>
      <c r="BZ55" s="241"/>
      <c r="CA55" s="241"/>
      <c r="CB55" s="241"/>
      <c r="CC55" s="241"/>
      <c r="CD55" s="241"/>
      <c r="CE55" s="241"/>
      <c r="CF55" s="241"/>
      <c r="CG55" s="241"/>
      <c r="CH55" s="241"/>
      <c r="CI55" s="241"/>
      <c r="CJ55" s="241"/>
      <c r="CK55" s="241"/>
      <c r="CL55" s="241"/>
      <c r="CM55" s="241"/>
      <c r="CN55" s="241"/>
      <c r="CO55" s="242"/>
      <c r="CZ55" s="113"/>
    </row>
    <row r="56" spans="1:104" ht="10.15" customHeight="1" x14ac:dyDescent="0.2">
      <c r="A56" s="127"/>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Y56" s="117"/>
      <c r="BZ56" s="118"/>
      <c r="CA56" s="118"/>
      <c r="CB56" s="118"/>
      <c r="CC56" s="118"/>
      <c r="CD56" s="118"/>
      <c r="CE56" s="118"/>
      <c r="CF56" s="118"/>
      <c r="CG56" s="118"/>
      <c r="CH56" s="118"/>
      <c r="CI56" s="118"/>
      <c r="CJ56" s="118"/>
      <c r="CK56" s="118"/>
      <c r="CL56" s="118"/>
      <c r="CM56" s="118"/>
      <c r="CN56" s="118"/>
      <c r="CO56" s="119"/>
      <c r="CZ56" s="113"/>
    </row>
    <row r="57" spans="1:104" ht="10.15" customHeight="1" x14ac:dyDescent="0.2">
      <c r="A57" s="127"/>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8" t="s">
        <v>8</v>
      </c>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Y57" s="109" t="s">
        <v>112</v>
      </c>
      <c r="BZ57" s="110"/>
      <c r="CA57" s="110"/>
      <c r="CB57" s="110"/>
      <c r="CC57" s="110"/>
      <c r="CD57" s="110"/>
      <c r="CE57" s="110"/>
      <c r="CF57" s="110"/>
      <c r="CG57" s="110"/>
      <c r="CH57" s="110"/>
      <c r="CI57" s="110"/>
      <c r="CJ57" s="110"/>
      <c r="CK57" s="110"/>
      <c r="CL57" s="110"/>
      <c r="CM57" s="110"/>
      <c r="CN57" s="110"/>
      <c r="CO57" s="111"/>
      <c r="CZ57" s="113"/>
    </row>
    <row r="58" spans="1:104" ht="10.15" customHeight="1" x14ac:dyDescent="0.2">
      <c r="A58" s="127"/>
      <c r="B58" s="99" t="s">
        <v>145</v>
      </c>
      <c r="BY58" s="233" t="s">
        <v>399</v>
      </c>
      <c r="BZ58" s="256"/>
      <c r="CA58" s="256"/>
      <c r="CB58" s="256"/>
      <c r="CC58" s="256"/>
      <c r="CD58" s="256"/>
      <c r="CE58" s="256"/>
      <c r="CF58" s="256"/>
      <c r="CG58" s="256"/>
      <c r="CH58" s="256"/>
      <c r="CI58" s="256"/>
      <c r="CJ58" s="256"/>
      <c r="CK58" s="256"/>
      <c r="CL58" s="256"/>
      <c r="CM58" s="256"/>
      <c r="CN58" s="256"/>
      <c r="CO58" s="257"/>
      <c r="CZ58" s="113"/>
    </row>
    <row r="59" spans="1:104" ht="14.25" customHeight="1" x14ac:dyDescent="0.2">
      <c r="A59" s="127"/>
      <c r="B59" s="99" t="s">
        <v>373</v>
      </c>
      <c r="BY59" s="233"/>
      <c r="BZ59" s="256"/>
      <c r="CA59" s="256"/>
      <c r="CB59" s="256"/>
      <c r="CC59" s="256"/>
      <c r="CD59" s="256"/>
      <c r="CE59" s="256"/>
      <c r="CF59" s="256"/>
      <c r="CG59" s="256"/>
      <c r="CH59" s="256"/>
      <c r="CI59" s="256"/>
      <c r="CJ59" s="256"/>
      <c r="CK59" s="256"/>
      <c r="CL59" s="256"/>
      <c r="CM59" s="256"/>
      <c r="CN59" s="256"/>
      <c r="CO59" s="257"/>
      <c r="CZ59" s="113"/>
    </row>
    <row r="60" spans="1:104" ht="10.15" customHeight="1" x14ac:dyDescent="0.2">
      <c r="A60" s="127"/>
      <c r="B60" s="99" t="s">
        <v>282</v>
      </c>
      <c r="BY60" s="258"/>
      <c r="BZ60" s="259"/>
      <c r="CA60" s="259"/>
      <c r="CB60" s="259"/>
      <c r="CC60" s="259"/>
      <c r="CD60" s="259"/>
      <c r="CE60" s="259"/>
      <c r="CF60" s="259"/>
      <c r="CG60" s="259"/>
      <c r="CH60" s="259"/>
      <c r="CI60" s="259"/>
      <c r="CJ60" s="259"/>
      <c r="CK60" s="259"/>
      <c r="CL60" s="259"/>
      <c r="CM60" s="259"/>
      <c r="CN60" s="259"/>
      <c r="CO60" s="260"/>
      <c r="CZ60" s="113"/>
    </row>
    <row r="61" spans="1:104" ht="10.15" customHeight="1" x14ac:dyDescent="0.2">
      <c r="A61" s="127"/>
      <c r="B61" s="99" t="s">
        <v>190</v>
      </c>
      <c r="BY61" s="223" t="s">
        <v>114</v>
      </c>
      <c r="BZ61" s="224"/>
      <c r="CA61" s="224"/>
      <c r="CB61" s="230"/>
      <c r="CC61" s="223" t="s">
        <v>115</v>
      </c>
      <c r="CD61" s="224"/>
      <c r="CE61" s="224"/>
      <c r="CF61" s="230"/>
      <c r="CG61" s="223" t="s">
        <v>116</v>
      </c>
      <c r="CH61" s="224"/>
      <c r="CI61" s="224"/>
      <c r="CJ61" s="224"/>
      <c r="CK61" s="230"/>
      <c r="CL61" s="223" t="s">
        <v>117</v>
      </c>
      <c r="CM61" s="224"/>
      <c r="CN61" s="224"/>
      <c r="CO61" s="230"/>
      <c r="CP61" s="223" t="s">
        <v>118</v>
      </c>
      <c r="CQ61" s="224"/>
      <c r="CR61" s="224"/>
      <c r="CS61" s="224"/>
      <c r="CT61" s="230"/>
      <c r="CU61" s="223" t="s">
        <v>237</v>
      </c>
      <c r="CV61" s="224"/>
      <c r="CW61" s="224"/>
      <c r="CX61" s="224"/>
      <c r="CY61" s="224"/>
      <c r="CZ61" s="225"/>
    </row>
    <row r="62" spans="1:104" ht="10.15" customHeight="1" thickBot="1" x14ac:dyDescent="0.25">
      <c r="A62" s="13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226"/>
      <c r="BZ62" s="227"/>
      <c r="CA62" s="227"/>
      <c r="CB62" s="228"/>
      <c r="CC62" s="226" t="s">
        <v>279</v>
      </c>
      <c r="CD62" s="227"/>
      <c r="CE62" s="227"/>
      <c r="CF62" s="228"/>
      <c r="CG62" s="226"/>
      <c r="CH62" s="227"/>
      <c r="CI62" s="227"/>
      <c r="CJ62" s="227"/>
      <c r="CK62" s="228"/>
      <c r="CL62" s="226"/>
      <c r="CM62" s="227"/>
      <c r="CN62" s="227"/>
      <c r="CO62" s="228"/>
      <c r="CP62" s="226">
        <f>'Données du projet'!AE56</f>
        <v>0</v>
      </c>
      <c r="CQ62" s="227"/>
      <c r="CR62" s="227"/>
      <c r="CS62" s="227"/>
      <c r="CT62" s="228"/>
      <c r="CU62" s="226" t="s">
        <v>281</v>
      </c>
      <c r="CV62" s="227"/>
      <c r="CW62" s="227"/>
      <c r="CX62" s="227"/>
      <c r="CY62" s="227"/>
      <c r="CZ62" s="229"/>
    </row>
    <row r="63" spans="1:104" ht="10.15" customHeight="1" x14ac:dyDescent="0.2"/>
    <row r="64" spans="1:10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79" ht="10.15" customHeight="1" x14ac:dyDescent="0.2"/>
    <row r="80" ht="10.15" customHeight="1" x14ac:dyDescent="0.2"/>
    <row r="81" ht="10.15" customHeight="1" x14ac:dyDescent="0.2"/>
    <row r="82" ht="10.15" customHeight="1" x14ac:dyDescent="0.2"/>
    <row r="83" ht="10.15" customHeight="1" x14ac:dyDescent="0.2"/>
    <row r="84" ht="10.15" customHeight="1" x14ac:dyDescent="0.2"/>
  </sheetData>
  <sheetProtection selectLockedCells="1"/>
  <mergeCells count="26">
    <mergeCell ref="H23:H27"/>
    <mergeCell ref="CE5:CE8"/>
    <mergeCell ref="I23:I25"/>
    <mergeCell ref="BY62:CB62"/>
    <mergeCell ref="CC62:CF62"/>
    <mergeCell ref="BY61:CB61"/>
    <mergeCell ref="CC61:CF61"/>
    <mergeCell ref="BX11:BX12"/>
    <mergeCell ref="AJ52:AJ53"/>
    <mergeCell ref="BU45:BU46"/>
    <mergeCell ref="CP26:CS26"/>
    <mergeCell ref="CH31:CJ31"/>
    <mergeCell ref="CH30:CJ30"/>
    <mergeCell ref="CP62:CT62"/>
    <mergeCell ref="CP51:CZ51"/>
    <mergeCell ref="BY55:CO55"/>
    <mergeCell ref="CV47:CZ47"/>
    <mergeCell ref="BY51:CO51"/>
    <mergeCell ref="CU62:CZ62"/>
    <mergeCell ref="BY58:CO60"/>
    <mergeCell ref="CP61:CT61"/>
    <mergeCell ref="CU61:CZ61"/>
    <mergeCell ref="CG61:CK61"/>
    <mergeCell ref="CG62:CK62"/>
    <mergeCell ref="CL61:CO61"/>
    <mergeCell ref="CL62:CO62"/>
  </mergeCells>
  <dataValidations count="1">
    <dataValidation type="list" allowBlank="1" showInputMessage="1" showErrorMessage="1" sqref="CP26:CS26" xr:uid="{00000000-0002-0000-0400-000000000000}">
      <formula1>$DH$4:$DH$12</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oddHeader>&amp;C&amp;"Trebuchet MS,Standaard"&amp;F</oddHeader>
    <oddFooter>&amp;L&amp;"Trebuchet MS,Standaard"Date d'impression: &amp;D&amp;R&amp;"Trebuchet MS,Standaard"&amp;P/&amp;N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Q84"/>
  <sheetViews>
    <sheetView topLeftCell="A2" zoomScale="115" zoomScaleNormal="115" workbookViewId="0">
      <selection activeCell="BB51" sqref="BB51"/>
    </sheetView>
  </sheetViews>
  <sheetFormatPr defaultColWidth="0" defaultRowHeight="13.5" x14ac:dyDescent="0.2"/>
  <cols>
    <col min="1" max="120" width="1.7109375" style="99" customWidth="1"/>
    <col min="121" max="121" width="9.140625" style="99" hidden="1" customWidth="1"/>
    <col min="122" max="16384" width="8.85546875" style="99" hidden="1"/>
  </cols>
  <sheetData>
    <row r="1" spans="1:121" ht="10.15" customHeight="1" x14ac:dyDescent="0.2">
      <c r="A1" s="138"/>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5"/>
      <c r="CR1" s="125"/>
      <c r="CS1" s="125"/>
      <c r="CT1" s="125"/>
      <c r="CU1" s="125"/>
      <c r="CV1" s="125"/>
      <c r="CW1" s="125"/>
      <c r="CX1" s="125"/>
      <c r="CY1" s="125"/>
      <c r="CZ1" s="126"/>
    </row>
    <row r="2" spans="1:121" ht="10.15" customHeight="1" x14ac:dyDescent="0.2">
      <c r="A2" s="139"/>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Z2" s="113"/>
    </row>
    <row r="3" spans="1:121" ht="10.15" customHeight="1" x14ac:dyDescent="0.2">
      <c r="A3" s="139"/>
      <c r="B3" s="121"/>
      <c r="C3" s="121"/>
      <c r="D3" s="121"/>
      <c r="E3" s="121"/>
      <c r="F3" s="121"/>
      <c r="G3" s="121"/>
      <c r="H3" s="121"/>
      <c r="I3" s="121"/>
      <c r="J3" s="121"/>
      <c r="K3" s="121"/>
      <c r="L3" s="121"/>
      <c r="M3" s="121"/>
      <c r="N3" s="128" t="s">
        <v>0</v>
      </c>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8"/>
      <c r="BM3" s="128" t="s">
        <v>0</v>
      </c>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Z3" s="113"/>
      <c r="DQ3" s="99" t="s">
        <v>256</v>
      </c>
    </row>
    <row r="4" spans="1:121" ht="10.15" customHeight="1" x14ac:dyDescent="0.2">
      <c r="A4" s="139"/>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t="s">
        <v>140</v>
      </c>
      <c r="BZ4" s="121"/>
      <c r="CA4" s="121"/>
      <c r="CB4" s="121"/>
      <c r="CC4" s="121"/>
      <c r="CD4" s="121"/>
      <c r="CE4" s="121"/>
      <c r="CF4" s="121"/>
      <c r="CG4" s="121"/>
      <c r="CH4" s="121"/>
      <c r="CI4" s="121"/>
      <c r="CJ4" s="121"/>
      <c r="CK4" s="121"/>
      <c r="CL4" s="121"/>
      <c r="CM4" s="121"/>
      <c r="CN4" s="121"/>
      <c r="CO4" s="121"/>
      <c r="CP4" s="121"/>
      <c r="CZ4" s="113"/>
      <c r="DQ4" s="99" t="s">
        <v>22</v>
      </c>
    </row>
    <row r="5" spans="1:121" ht="10.15" customHeight="1" x14ac:dyDescent="0.2">
      <c r="A5" s="139"/>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9"/>
      <c r="CF5" s="121"/>
      <c r="CG5" s="121"/>
      <c r="CH5" s="121"/>
      <c r="CI5" s="121"/>
      <c r="CJ5" s="121"/>
      <c r="CK5" s="121"/>
      <c r="CL5" s="121"/>
      <c r="CM5" s="121"/>
      <c r="CN5" s="121"/>
      <c r="CO5" s="121"/>
      <c r="CP5" s="121"/>
      <c r="CZ5" s="113"/>
      <c r="DQ5" s="99" t="s">
        <v>23</v>
      </c>
    </row>
    <row r="6" spans="1:121" ht="10.15" customHeight="1" x14ac:dyDescent="0.2">
      <c r="A6" s="139"/>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9"/>
      <c r="CF6" s="121"/>
      <c r="CG6" s="121"/>
      <c r="CH6" s="121"/>
      <c r="CI6" s="121"/>
      <c r="CJ6" s="121"/>
      <c r="CK6" s="121"/>
      <c r="CL6" s="121"/>
      <c r="CM6" s="121"/>
      <c r="CN6" s="121"/>
      <c r="CO6" s="121"/>
      <c r="CP6" s="121"/>
      <c r="CZ6" s="113"/>
      <c r="DQ6" s="99" t="s">
        <v>24</v>
      </c>
    </row>
    <row r="7" spans="1:121" ht="10.15" customHeight="1" x14ac:dyDescent="0.2">
      <c r="A7" s="139"/>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9"/>
      <c r="CF7" s="121"/>
      <c r="CG7" s="121"/>
      <c r="CH7" s="121"/>
      <c r="CI7" s="121"/>
      <c r="CJ7" s="121"/>
      <c r="CK7" s="121"/>
      <c r="CL7" s="121"/>
      <c r="CM7" s="121"/>
      <c r="CN7" s="121"/>
      <c r="CO7" s="121"/>
      <c r="CP7" s="121"/>
      <c r="CZ7" s="113"/>
      <c r="DQ7" s="99" t="s">
        <v>215</v>
      </c>
    </row>
    <row r="8" spans="1:121" ht="10.15" customHeight="1" x14ac:dyDescent="0.2">
      <c r="A8" s="139"/>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263" t="s">
        <v>19</v>
      </c>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9"/>
      <c r="CF8" s="121"/>
      <c r="CG8" s="121"/>
      <c r="CH8" s="121"/>
      <c r="CI8" s="121"/>
      <c r="CJ8" s="121"/>
      <c r="CK8" s="121"/>
      <c r="CL8" s="121"/>
      <c r="CM8" s="121"/>
      <c r="CN8" s="121"/>
      <c r="CO8" s="121"/>
      <c r="CP8" s="121"/>
      <c r="CZ8" s="113"/>
      <c r="DQ8" s="99" t="s">
        <v>25</v>
      </c>
    </row>
    <row r="9" spans="1:121" ht="10.15" customHeight="1" x14ac:dyDescent="0.2">
      <c r="A9" s="139"/>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263"/>
      <c r="BG9" s="121"/>
      <c r="BH9" s="121"/>
      <c r="BI9" s="121"/>
      <c r="BJ9" s="121"/>
      <c r="BK9" s="121"/>
      <c r="BL9" s="121"/>
      <c r="BM9" s="121"/>
      <c r="BN9" s="121"/>
      <c r="BO9" s="121"/>
      <c r="BP9" s="121"/>
      <c r="BQ9" s="121"/>
      <c r="BR9" s="121"/>
      <c r="BS9" s="121"/>
      <c r="BT9" s="121"/>
      <c r="BU9" s="121"/>
      <c r="BV9" s="121"/>
      <c r="BW9" s="121"/>
      <c r="BX9" s="121"/>
      <c r="BY9" s="121"/>
      <c r="BZ9" s="121"/>
      <c r="CA9" s="121" t="str">
        <f>"vers pompe - "&amp;CO27&amp;" mm"</f>
        <v>vers pompe -  mm</v>
      </c>
      <c r="CB9" s="121"/>
      <c r="CC9" s="121"/>
      <c r="CD9" s="121"/>
      <c r="CE9" s="121"/>
      <c r="CF9" s="121"/>
      <c r="CG9" s="121"/>
      <c r="CH9" s="121"/>
      <c r="CI9" s="121"/>
      <c r="CJ9" s="121"/>
      <c r="CK9" s="121"/>
      <c r="CL9" s="121"/>
      <c r="CM9" s="121"/>
      <c r="CN9" s="121"/>
      <c r="CO9" s="121"/>
      <c r="CP9" s="121"/>
      <c r="CZ9" s="113"/>
      <c r="DQ9" s="99" t="s">
        <v>26</v>
      </c>
    </row>
    <row r="10" spans="1:121" ht="10.15" customHeight="1" x14ac:dyDescent="0.2">
      <c r="A10" s="139"/>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263"/>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Z10" s="113"/>
      <c r="DQ10" s="99" t="s">
        <v>267</v>
      </c>
    </row>
    <row r="11" spans="1:121" ht="10.15" customHeight="1" x14ac:dyDescent="0.2">
      <c r="A11" s="139"/>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9"/>
      <c r="CH11" s="121"/>
      <c r="CI11" s="121"/>
      <c r="CJ11" s="121"/>
      <c r="CK11" s="121"/>
      <c r="CL11" s="121"/>
      <c r="CM11" s="121"/>
      <c r="CN11" s="121"/>
      <c r="CO11" s="121"/>
      <c r="CP11" s="121"/>
      <c r="CZ11" s="113"/>
      <c r="DQ11" s="99" t="s">
        <v>27</v>
      </c>
    </row>
    <row r="12" spans="1:121" ht="10.15" customHeight="1" x14ac:dyDescent="0.2">
      <c r="A12" s="139"/>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9"/>
      <c r="CH12" s="121"/>
      <c r="CI12" s="121"/>
      <c r="CJ12" s="121"/>
      <c r="CK12" s="121"/>
      <c r="CL12" s="121"/>
      <c r="CM12" s="121"/>
      <c r="CN12" s="121"/>
      <c r="CO12" s="121"/>
      <c r="CP12" s="121"/>
      <c r="CZ12" s="113"/>
      <c r="DQ12" s="99" t="s">
        <v>28</v>
      </c>
    </row>
    <row r="13" spans="1:121" ht="10.15" customHeight="1" x14ac:dyDescent="0.2">
      <c r="A13" s="139"/>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9"/>
      <c r="CH13" s="121"/>
      <c r="CI13" s="121"/>
      <c r="CJ13" s="121"/>
      <c r="CK13" s="121"/>
      <c r="CL13" s="121"/>
      <c r="CM13" s="121"/>
      <c r="CN13" s="121"/>
      <c r="CO13" s="121"/>
      <c r="CP13" s="121"/>
      <c r="CZ13" s="113"/>
    </row>
    <row r="14" spans="1:121" ht="10.15" customHeight="1" x14ac:dyDescent="0.2">
      <c r="A14" s="139"/>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Z14" s="113"/>
    </row>
    <row r="15" spans="1:121" ht="10.15" customHeight="1" x14ac:dyDescent="0.2">
      <c r="A15" s="139"/>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Z15" s="113"/>
    </row>
    <row r="16" spans="1:121" ht="10.15" customHeight="1" x14ac:dyDescent="0.2">
      <c r="A16" s="139"/>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Z16" s="113"/>
    </row>
    <row r="17" spans="1:104" ht="10.15" customHeight="1" x14ac:dyDescent="0.2">
      <c r="A17" s="139"/>
      <c r="B17" s="121"/>
      <c r="C17" s="121"/>
      <c r="D17" s="121"/>
      <c r="E17" s="121"/>
      <c r="F17" s="121"/>
      <c r="G17" s="121"/>
      <c r="H17" s="121"/>
      <c r="I17" s="121"/>
      <c r="J17" s="121"/>
      <c r="K17" s="121"/>
      <c r="L17" s="121"/>
      <c r="M17" s="121"/>
      <c r="N17" s="121"/>
      <c r="O17" s="121"/>
      <c r="P17" s="121"/>
      <c r="Q17" s="128" t="s">
        <v>1</v>
      </c>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36"/>
      <c r="BG17" s="121"/>
      <c r="BH17" s="121"/>
      <c r="BI17" s="121"/>
      <c r="BJ17" s="121"/>
      <c r="BK17" s="121"/>
      <c r="BL17" s="121"/>
      <c r="BM17" s="121"/>
      <c r="BN17" s="121"/>
      <c r="BO17" s="121"/>
      <c r="BP17" s="128" t="s">
        <v>1</v>
      </c>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Z17" s="113"/>
    </row>
    <row r="18" spans="1:104" ht="10.15" customHeight="1" x14ac:dyDescent="0.2">
      <c r="A18" s="139"/>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37"/>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Z18" s="113"/>
    </row>
    <row r="19" spans="1:104" ht="10.15" customHeight="1" x14ac:dyDescent="0.2">
      <c r="A19" s="139"/>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37"/>
      <c r="BG19" s="121"/>
      <c r="BH19" s="121"/>
      <c r="BI19" s="121"/>
      <c r="BJ19" s="121"/>
      <c r="BK19" s="121"/>
      <c r="BL19" s="121"/>
      <c r="BM19" s="121"/>
      <c r="BN19" s="121"/>
      <c r="BO19" s="121"/>
      <c r="BP19" s="121"/>
      <c r="BQ19" s="121"/>
      <c r="BR19" s="121"/>
      <c r="BS19" s="121"/>
      <c r="BT19" s="121"/>
      <c r="BU19" s="121"/>
      <c r="BV19" s="121"/>
      <c r="BW19" s="121"/>
      <c r="BX19" s="121"/>
      <c r="CZ19" s="113"/>
    </row>
    <row r="20" spans="1:104" ht="10.15" customHeight="1" x14ac:dyDescent="0.2">
      <c r="A20" s="139"/>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37"/>
      <c r="BG20" s="121"/>
      <c r="BH20" s="121"/>
      <c r="BI20" s="121"/>
      <c r="BJ20" s="121"/>
      <c r="BK20" s="121"/>
      <c r="BL20" s="121"/>
      <c r="BM20" s="121"/>
      <c r="BN20" s="121"/>
      <c r="BO20" s="121"/>
      <c r="BP20" s="121"/>
      <c r="BQ20" s="121"/>
      <c r="BR20" s="121"/>
      <c r="BS20" s="121"/>
      <c r="BT20" s="121"/>
      <c r="BU20" s="121"/>
      <c r="BV20" s="121"/>
      <c r="BW20" s="121"/>
      <c r="BX20" s="121"/>
      <c r="BY20" s="99" t="s">
        <v>130</v>
      </c>
      <c r="CZ20" s="113"/>
    </row>
    <row r="21" spans="1:104" ht="10.15" customHeight="1" x14ac:dyDescent="0.2">
      <c r="A21" s="139"/>
      <c r="B21" s="121"/>
      <c r="C21" s="121"/>
      <c r="D21" s="121"/>
      <c r="E21" s="121"/>
      <c r="F21" s="121"/>
      <c r="G21" s="261" t="s">
        <v>142</v>
      </c>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37"/>
      <c r="BG21" s="121"/>
      <c r="BH21" s="121"/>
      <c r="BI21" s="121"/>
      <c r="BJ21" s="121"/>
      <c r="BK21" s="121"/>
      <c r="BL21" s="121"/>
      <c r="BM21" s="121"/>
      <c r="BN21" s="121"/>
      <c r="BO21" s="121"/>
      <c r="BP21" s="121"/>
      <c r="BQ21" s="121"/>
      <c r="BR21" s="121"/>
      <c r="BS21" s="121"/>
      <c r="BT21" s="121"/>
      <c r="BU21" s="121"/>
      <c r="BV21" s="121"/>
      <c r="BW21" s="121"/>
      <c r="BX21" s="121"/>
      <c r="CZ21" s="113"/>
    </row>
    <row r="22" spans="1:104" ht="10.15" customHeight="1" x14ac:dyDescent="0.2">
      <c r="A22" s="139"/>
      <c r="B22" s="121"/>
      <c r="C22" s="121"/>
      <c r="D22" s="121"/>
      <c r="E22" s="121"/>
      <c r="F22" s="121"/>
      <c r="G22" s="26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CD22" s="99" t="s">
        <v>280</v>
      </c>
      <c r="CZ22" s="113"/>
    </row>
    <row r="23" spans="1:104" ht="10.15" customHeight="1" x14ac:dyDescent="0.2">
      <c r="A23" s="139"/>
      <c r="B23" s="121"/>
      <c r="C23" s="121"/>
      <c r="D23" s="121"/>
      <c r="E23" s="121"/>
      <c r="F23" s="121"/>
      <c r="G23" s="26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CD23" s="99" t="s">
        <v>131</v>
      </c>
      <c r="CZ23" s="113"/>
    </row>
    <row r="24" spans="1:104" ht="10.15" customHeight="1" x14ac:dyDescent="0.2">
      <c r="A24" s="139"/>
      <c r="B24" s="121"/>
      <c r="C24" s="121"/>
      <c r="D24" s="121"/>
      <c r="E24" s="121"/>
      <c r="F24" s="121"/>
      <c r="G24" s="26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99" t="s">
        <v>7</v>
      </c>
      <c r="CA24" s="99" t="s">
        <v>132</v>
      </c>
      <c r="CZ24" s="113"/>
    </row>
    <row r="25" spans="1:104" ht="10.15" customHeight="1" x14ac:dyDescent="0.2">
      <c r="A25" s="139"/>
      <c r="B25" s="121"/>
      <c r="C25" s="121"/>
      <c r="D25" s="121"/>
      <c r="E25" s="121"/>
      <c r="F25" s="121"/>
      <c r="G25" s="261"/>
      <c r="H25" s="121"/>
      <c r="I25" s="130"/>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99" t="s">
        <v>12</v>
      </c>
      <c r="CA25" s="99" t="s">
        <v>133</v>
      </c>
      <c r="CZ25" s="113"/>
    </row>
    <row r="26" spans="1:104" ht="10.15" customHeight="1" x14ac:dyDescent="0.2">
      <c r="A26" s="139"/>
      <c r="B26" s="121"/>
      <c r="C26" s="121"/>
      <c r="D26" s="121"/>
      <c r="E26" s="121"/>
      <c r="F26" s="121"/>
      <c r="G26" s="261"/>
      <c r="H26" s="121"/>
      <c r="I26" s="130"/>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30"/>
      <c r="BG26" s="121"/>
      <c r="BH26" s="121"/>
      <c r="BI26" s="121"/>
      <c r="BJ26" s="121"/>
      <c r="BK26" s="121"/>
      <c r="BL26" s="121"/>
      <c r="BM26" s="121"/>
      <c r="BN26" s="121"/>
      <c r="BO26" s="121"/>
      <c r="BP26" s="121"/>
      <c r="BQ26" s="121"/>
      <c r="BR26" s="121"/>
      <c r="BS26" s="121"/>
      <c r="BT26" s="121"/>
      <c r="BU26" s="121"/>
      <c r="BV26" s="121"/>
      <c r="BW26" s="121"/>
      <c r="BX26" s="121"/>
      <c r="CZ26" s="113"/>
    </row>
    <row r="27" spans="1:104" ht="10.15" customHeight="1" x14ac:dyDescent="0.2">
      <c r="A27" s="139"/>
      <c r="B27" s="121"/>
      <c r="C27" s="121"/>
      <c r="D27" s="121"/>
      <c r="E27" s="121"/>
      <c r="F27" s="121"/>
      <c r="G27" s="26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30"/>
      <c r="BG27" s="121"/>
      <c r="BH27" s="121"/>
      <c r="BI27" s="121"/>
      <c r="BJ27" s="121"/>
      <c r="BK27" s="121"/>
      <c r="BL27" s="121"/>
      <c r="BM27" s="121"/>
      <c r="BN27" s="121"/>
      <c r="BO27" s="121"/>
      <c r="BP27" s="121"/>
      <c r="BQ27" s="121"/>
      <c r="BR27" s="121"/>
      <c r="BS27" s="121"/>
      <c r="BT27" s="121"/>
      <c r="BU27" s="121"/>
      <c r="BV27" s="121"/>
      <c r="BW27" s="121"/>
      <c r="BX27" s="121"/>
      <c r="BY27" s="99" t="s">
        <v>14</v>
      </c>
      <c r="CA27" s="99" t="s">
        <v>288</v>
      </c>
      <c r="CO27" s="253"/>
      <c r="CP27" s="253"/>
      <c r="CQ27" s="253"/>
      <c r="CR27" s="253"/>
      <c r="CZ27" s="113"/>
    </row>
    <row r="28" spans="1:104" ht="10.15" customHeight="1" x14ac:dyDescent="0.2">
      <c r="A28" s="139"/>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99" t="s">
        <v>53</v>
      </c>
      <c r="CA28" s="99" t="s">
        <v>229</v>
      </c>
      <c r="CZ28" s="113"/>
    </row>
    <row r="29" spans="1:104" ht="10.15" customHeight="1" x14ac:dyDescent="0.2">
      <c r="A29" s="139"/>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99" t="s">
        <v>66</v>
      </c>
      <c r="CA29" s="99" t="s">
        <v>291</v>
      </c>
      <c r="CZ29" s="113"/>
    </row>
    <row r="30" spans="1:104" ht="10.15" customHeight="1" x14ac:dyDescent="0.2">
      <c r="A30" s="139"/>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99" t="s">
        <v>80</v>
      </c>
      <c r="CA30" s="99" t="s">
        <v>18</v>
      </c>
      <c r="CZ30" s="113"/>
    </row>
    <row r="31" spans="1:104" ht="10.15" customHeight="1" x14ac:dyDescent="0.2">
      <c r="A31" s="139"/>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CB31" s="99" t="s">
        <v>136</v>
      </c>
      <c r="CH31" s="254"/>
      <c r="CI31" s="254"/>
      <c r="CJ31" s="254"/>
      <c r="CK31" s="99" t="s">
        <v>73</v>
      </c>
      <c r="CZ31" s="113"/>
    </row>
    <row r="32" spans="1:104" ht="10.15" customHeight="1" x14ac:dyDescent="0.2">
      <c r="A32" s="139"/>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36"/>
      <c r="BG32" s="121"/>
      <c r="BH32" s="121"/>
      <c r="BI32" s="121"/>
      <c r="BJ32" s="121"/>
      <c r="BK32" s="121"/>
      <c r="BL32" s="121"/>
      <c r="BM32" s="121"/>
      <c r="BN32" s="121"/>
      <c r="BO32" s="121"/>
      <c r="BP32" s="121"/>
      <c r="BQ32" s="121"/>
      <c r="BR32" s="121"/>
      <c r="BS32" s="121"/>
      <c r="BT32" s="121"/>
      <c r="BU32" s="121"/>
      <c r="BV32" s="121"/>
      <c r="BW32" s="121"/>
      <c r="BX32" s="121"/>
      <c r="CB32" s="99" t="s">
        <v>148</v>
      </c>
      <c r="CH32" s="254"/>
      <c r="CI32" s="254"/>
      <c r="CJ32" s="254"/>
      <c r="CK32" s="99" t="s">
        <v>287</v>
      </c>
      <c r="CZ32" s="113"/>
    </row>
    <row r="33" spans="1:104" ht="10.15" customHeight="1" x14ac:dyDescent="0.2">
      <c r="A33" s="139"/>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37"/>
      <c r="BG33" s="121"/>
      <c r="BH33" s="121"/>
      <c r="BI33" s="121"/>
      <c r="BJ33" s="121"/>
      <c r="BK33" s="121"/>
      <c r="BL33" s="121"/>
      <c r="BM33" s="121"/>
      <c r="BN33" s="121"/>
      <c r="BO33" s="121"/>
      <c r="BP33" s="121"/>
      <c r="BQ33" s="121"/>
      <c r="BR33" s="121"/>
      <c r="BS33" s="121"/>
      <c r="BT33" s="121"/>
      <c r="BU33" s="121"/>
      <c r="BV33" s="121"/>
      <c r="BW33" s="121"/>
      <c r="BX33" s="121"/>
      <c r="BY33" s="99" t="s">
        <v>82</v>
      </c>
      <c r="CA33" s="99" t="s">
        <v>138</v>
      </c>
      <c r="CZ33" s="113"/>
    </row>
    <row r="34" spans="1:104" ht="10.15" customHeight="1" x14ac:dyDescent="0.2">
      <c r="A34" s="139"/>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37"/>
      <c r="BG34" s="121"/>
      <c r="BH34" s="121"/>
      <c r="BI34" s="121"/>
      <c r="BJ34" s="121"/>
      <c r="BK34" s="121"/>
      <c r="BL34" s="121"/>
      <c r="BM34" s="121"/>
      <c r="BN34" s="121"/>
      <c r="BO34" s="121"/>
      <c r="BP34" s="121"/>
      <c r="BQ34" s="121"/>
      <c r="BR34" s="121"/>
      <c r="BS34" s="121"/>
      <c r="BT34" s="121"/>
      <c r="BU34" s="121"/>
      <c r="BV34" s="121"/>
      <c r="BW34" s="121"/>
      <c r="BX34" s="121"/>
      <c r="CZ34" s="113"/>
    </row>
    <row r="35" spans="1:104" ht="10.15" customHeight="1" x14ac:dyDescent="0.2">
      <c r="A35" s="139"/>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99" t="s">
        <v>139</v>
      </c>
      <c r="CZ35" s="113"/>
    </row>
    <row r="36" spans="1:104" ht="10.15" customHeight="1" x14ac:dyDescent="0.2">
      <c r="A36" s="139"/>
      <c r="B36" s="121"/>
      <c r="C36" s="121"/>
      <c r="D36" s="121"/>
      <c r="E36" s="121"/>
      <c r="F36" s="121"/>
      <c r="G36" s="121"/>
      <c r="H36" s="121"/>
      <c r="I36" s="121"/>
      <c r="J36" s="121"/>
      <c r="K36" s="121"/>
      <c r="L36" s="121"/>
      <c r="M36" s="121"/>
      <c r="N36" s="121"/>
      <c r="O36" s="121"/>
      <c r="P36" s="121"/>
      <c r="Q36" s="121"/>
      <c r="R36" s="121"/>
      <c r="S36" s="121"/>
      <c r="T36" s="121"/>
      <c r="U36" s="121"/>
      <c r="V36" s="128"/>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8"/>
      <c r="BG36" s="121"/>
      <c r="BH36" s="121"/>
      <c r="BI36" s="121"/>
      <c r="BJ36" s="121"/>
      <c r="BK36" s="121"/>
      <c r="BL36" s="121"/>
      <c r="BM36" s="121"/>
      <c r="BN36" s="121"/>
      <c r="BO36" s="121"/>
      <c r="BP36" s="121"/>
      <c r="BQ36" s="121"/>
      <c r="BR36" s="121"/>
      <c r="BS36" s="121"/>
      <c r="BT36" s="121"/>
      <c r="BU36" s="121"/>
      <c r="BV36" s="121"/>
      <c r="BW36" s="121"/>
      <c r="BX36" s="121"/>
      <c r="CZ36" s="113"/>
    </row>
    <row r="37" spans="1:104" ht="10.15" customHeight="1" x14ac:dyDescent="0.2">
      <c r="A37" s="139"/>
      <c r="B37" s="121"/>
      <c r="C37" s="121"/>
      <c r="D37" s="121"/>
      <c r="E37" s="121"/>
      <c r="F37" s="121"/>
      <c r="G37" s="121"/>
      <c r="H37" s="121"/>
      <c r="I37" s="121"/>
      <c r="J37" s="121"/>
      <c r="K37" s="121"/>
      <c r="L37" s="121"/>
      <c r="M37" s="121"/>
      <c r="N37" s="121"/>
      <c r="O37" s="121"/>
      <c r="P37" s="121"/>
      <c r="Q37" s="121"/>
      <c r="R37" s="121"/>
      <c r="S37" s="121"/>
      <c r="T37" s="121"/>
      <c r="U37" s="121"/>
      <c r="V37" s="132" t="s">
        <v>3</v>
      </c>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32" t="s">
        <v>3</v>
      </c>
      <c r="BG37" s="121"/>
      <c r="BH37" s="121"/>
      <c r="BI37" s="121"/>
      <c r="BJ37" s="121"/>
      <c r="BK37" s="121"/>
      <c r="BL37" s="121"/>
      <c r="BM37" s="121"/>
      <c r="BN37" s="121"/>
      <c r="BO37" s="121"/>
      <c r="BP37" s="121"/>
      <c r="BQ37" s="121"/>
      <c r="BR37" s="121"/>
      <c r="BS37" s="121"/>
      <c r="BT37" s="121"/>
      <c r="BU37" s="121"/>
      <c r="BV37" s="121"/>
      <c r="BW37" s="121"/>
      <c r="BX37" s="121"/>
      <c r="CZ37" s="113"/>
    </row>
    <row r="38" spans="1:104" ht="10.15" customHeight="1" x14ac:dyDescent="0.2">
      <c r="A38" s="139"/>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t="s">
        <v>7</v>
      </c>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CZ38" s="113"/>
    </row>
    <row r="39" spans="1:104" ht="10.15" customHeight="1" x14ac:dyDescent="0.2">
      <c r="A39" s="139"/>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CZ39" s="113"/>
    </row>
    <row r="40" spans="1:104" ht="10.15" customHeight="1" x14ac:dyDescent="0.2">
      <c r="A40" s="139"/>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CZ40" s="113"/>
    </row>
    <row r="41" spans="1:104" ht="10.15" customHeight="1" x14ac:dyDescent="0.2">
      <c r="A41" s="139"/>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CZ41" s="113"/>
    </row>
    <row r="42" spans="1:104" ht="10.15" customHeight="1" x14ac:dyDescent="0.2">
      <c r="A42" s="139"/>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CZ42" s="113"/>
    </row>
    <row r="43" spans="1:104" ht="10.15" customHeight="1" x14ac:dyDescent="0.2">
      <c r="A43" s="139"/>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CZ43" s="113"/>
    </row>
    <row r="44" spans="1:104" ht="10.15" customHeight="1" x14ac:dyDescent="0.2">
      <c r="A44" s="139"/>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CZ44" s="113"/>
    </row>
    <row r="45" spans="1:104" ht="10.15" customHeight="1" x14ac:dyDescent="0.2">
      <c r="A45" s="139"/>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t="s">
        <v>7</v>
      </c>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36"/>
      <c r="BP45" s="121"/>
      <c r="BQ45" s="121"/>
      <c r="BR45" s="121"/>
      <c r="BS45" s="121"/>
      <c r="BT45" s="121"/>
      <c r="BU45" s="121"/>
      <c r="BV45" s="121"/>
      <c r="BW45" s="121"/>
      <c r="BX45" s="121"/>
      <c r="CZ45" s="113"/>
    </row>
    <row r="46" spans="1:104" ht="10.15" customHeight="1" x14ac:dyDescent="0.2">
      <c r="A46" s="139"/>
      <c r="B46" s="121"/>
      <c r="C46" s="121"/>
      <c r="D46" s="121"/>
      <c r="E46" s="121"/>
      <c r="F46" s="121"/>
      <c r="G46" s="121"/>
      <c r="H46" s="121"/>
      <c r="I46" s="121"/>
      <c r="J46" s="121"/>
      <c r="K46" s="121"/>
      <c r="L46" s="121"/>
      <c r="M46" s="121"/>
      <c r="N46" s="121"/>
      <c r="O46" s="121"/>
      <c r="P46" s="121"/>
      <c r="Q46" s="121"/>
      <c r="R46" s="121"/>
      <c r="S46" s="121"/>
      <c r="T46" s="128" t="s">
        <v>2</v>
      </c>
      <c r="U46" s="121"/>
      <c r="V46" s="121"/>
      <c r="W46" s="121"/>
      <c r="X46" s="121"/>
      <c r="Y46" s="121"/>
      <c r="Z46" s="121"/>
      <c r="AA46" s="121"/>
      <c r="AB46" s="121"/>
      <c r="AC46" s="121"/>
      <c r="AD46" s="121"/>
      <c r="AE46" s="121"/>
      <c r="AF46" s="121"/>
      <c r="AG46" s="121"/>
      <c r="AH46" s="121"/>
      <c r="AI46" s="121"/>
      <c r="AJ46" s="121" t="s">
        <v>144</v>
      </c>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8" t="s">
        <v>2</v>
      </c>
      <c r="BH46" s="121"/>
      <c r="BI46" s="121"/>
      <c r="BJ46" s="121"/>
      <c r="BK46" s="121"/>
      <c r="BL46" s="121"/>
      <c r="BM46" s="121"/>
      <c r="BN46" s="121"/>
      <c r="BO46" s="137"/>
      <c r="BP46" s="121"/>
      <c r="BQ46" s="121"/>
      <c r="BR46" s="121"/>
      <c r="BS46" s="121"/>
      <c r="BT46" s="121"/>
      <c r="BU46" s="121"/>
      <c r="BV46" s="121"/>
      <c r="BW46" s="121"/>
      <c r="BX46" s="121"/>
      <c r="CZ46" s="113"/>
    </row>
    <row r="47" spans="1:104" ht="10.15" customHeight="1" x14ac:dyDescent="0.2">
      <c r="A47" s="139"/>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37"/>
      <c r="BP47" s="121"/>
      <c r="BQ47" s="121"/>
      <c r="BR47" s="121"/>
      <c r="BS47" s="121"/>
      <c r="BT47" s="121"/>
      <c r="BU47" s="121"/>
      <c r="BV47" s="121"/>
      <c r="BW47" s="121"/>
      <c r="BX47" s="121"/>
      <c r="BY47" s="104" t="s">
        <v>285</v>
      </c>
      <c r="BZ47" s="105"/>
      <c r="CA47" s="105"/>
      <c r="CB47" s="105"/>
      <c r="CC47" s="105"/>
      <c r="CD47" s="105"/>
      <c r="CE47" s="105"/>
      <c r="CF47" s="105"/>
      <c r="CG47" s="105"/>
      <c r="CH47" s="105"/>
      <c r="CI47" s="105"/>
      <c r="CJ47" s="105"/>
      <c r="CK47" s="105"/>
      <c r="CL47" s="105"/>
      <c r="CM47" s="105"/>
      <c r="CN47" s="105"/>
      <c r="CO47" s="105"/>
      <c r="CP47" s="104"/>
      <c r="CQ47" s="105"/>
      <c r="CR47" s="106"/>
      <c r="CS47" s="104"/>
      <c r="CT47" s="105"/>
      <c r="CU47" s="106"/>
      <c r="CV47" s="246"/>
      <c r="CW47" s="247"/>
      <c r="CX47" s="247"/>
      <c r="CY47" s="247"/>
      <c r="CZ47" s="248"/>
    </row>
    <row r="48" spans="1:104" ht="10.15" customHeight="1" x14ac:dyDescent="0.2">
      <c r="A48" s="139"/>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8" t="s">
        <v>4</v>
      </c>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04"/>
      <c r="BZ48" s="105"/>
      <c r="CA48" s="105"/>
      <c r="CB48" s="105"/>
      <c r="CC48" s="105"/>
      <c r="CD48" s="105"/>
      <c r="CE48" s="105"/>
      <c r="CF48" s="105"/>
      <c r="CG48" s="105"/>
      <c r="CH48" s="105"/>
      <c r="CI48" s="105"/>
      <c r="CJ48" s="105"/>
      <c r="CK48" s="105"/>
      <c r="CL48" s="105"/>
      <c r="CM48" s="105"/>
      <c r="CN48" s="105"/>
      <c r="CO48" s="105"/>
      <c r="CP48" s="104" t="s">
        <v>284</v>
      </c>
      <c r="CQ48" s="105"/>
      <c r="CR48" s="106"/>
      <c r="CS48" s="107" t="s">
        <v>107</v>
      </c>
      <c r="CT48" s="105"/>
      <c r="CU48" s="106"/>
      <c r="CV48" s="105" t="s">
        <v>108</v>
      </c>
      <c r="CW48" s="105"/>
      <c r="CX48" s="105"/>
      <c r="CY48" s="105"/>
      <c r="CZ48" s="108"/>
    </row>
    <row r="49" spans="1:104" ht="10.15" customHeight="1" x14ac:dyDescent="0.2">
      <c r="A49" s="139"/>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09" t="s">
        <v>283</v>
      </c>
      <c r="BZ49" s="110"/>
      <c r="CA49" s="110"/>
      <c r="CB49" s="110"/>
      <c r="CC49" s="110"/>
      <c r="CD49" s="110"/>
      <c r="CE49" s="110"/>
      <c r="CF49" s="110"/>
      <c r="CG49" s="110"/>
      <c r="CH49" s="110"/>
      <c r="CI49" s="110"/>
      <c r="CJ49" s="110"/>
      <c r="CK49" s="110"/>
      <c r="CL49" s="110"/>
      <c r="CM49" s="110"/>
      <c r="CN49" s="110"/>
      <c r="CO49" s="111"/>
      <c r="CP49" s="99" t="s">
        <v>273</v>
      </c>
      <c r="CZ49" s="113"/>
    </row>
    <row r="50" spans="1:104" ht="10.15" customHeight="1" x14ac:dyDescent="0.2">
      <c r="A50" s="139"/>
      <c r="B50" s="121"/>
      <c r="C50" s="121"/>
      <c r="D50" s="121"/>
      <c r="E50" s="121"/>
      <c r="F50" s="121"/>
      <c r="G50" s="121"/>
      <c r="H50" s="121"/>
      <c r="I50" s="121"/>
      <c r="J50" s="121"/>
      <c r="K50" s="121"/>
      <c r="L50" s="121"/>
      <c r="M50" s="121"/>
      <c r="N50" s="121"/>
      <c r="O50" s="121"/>
      <c r="P50" s="121"/>
      <c r="Q50" s="121"/>
      <c r="R50" s="121"/>
      <c r="S50" s="121" t="s">
        <v>143</v>
      </c>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15"/>
      <c r="CO50" s="116"/>
      <c r="CZ50" s="113"/>
    </row>
    <row r="51" spans="1:104" ht="10.15" customHeight="1" x14ac:dyDescent="0.2">
      <c r="A51" s="139"/>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240" t="str">
        <f>'Données du projet'!N45</f>
        <v>BOFAS</v>
      </c>
      <c r="BZ51" s="241"/>
      <c r="CA51" s="241"/>
      <c r="CB51" s="241"/>
      <c r="CC51" s="241"/>
      <c r="CD51" s="241"/>
      <c r="CE51" s="241"/>
      <c r="CF51" s="241"/>
      <c r="CG51" s="241"/>
      <c r="CH51" s="241"/>
      <c r="CI51" s="241"/>
      <c r="CJ51" s="241"/>
      <c r="CK51" s="241"/>
      <c r="CL51" s="241"/>
      <c r="CM51" s="241"/>
      <c r="CN51" s="241"/>
      <c r="CO51" s="242"/>
      <c r="CP51" s="243">
        <f>'Données du projet'!AE45</f>
        <v>0</v>
      </c>
      <c r="CQ51" s="244"/>
      <c r="CR51" s="244"/>
      <c r="CS51" s="244"/>
      <c r="CT51" s="244"/>
      <c r="CU51" s="244"/>
      <c r="CV51" s="244"/>
      <c r="CW51" s="244"/>
      <c r="CX51" s="244"/>
      <c r="CY51" s="244"/>
      <c r="CZ51" s="245"/>
    </row>
    <row r="52" spans="1:104" ht="10.15" customHeight="1" x14ac:dyDescent="0.2">
      <c r="A52" s="139"/>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263" t="s">
        <v>8</v>
      </c>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17"/>
      <c r="BZ52" s="118"/>
      <c r="CA52" s="118"/>
      <c r="CB52" s="118"/>
      <c r="CC52" s="118"/>
      <c r="CD52" s="118"/>
      <c r="CE52" s="118"/>
      <c r="CF52" s="118"/>
      <c r="CG52" s="118"/>
      <c r="CH52" s="118"/>
      <c r="CI52" s="118"/>
      <c r="CJ52" s="118"/>
      <c r="CK52" s="118"/>
      <c r="CL52" s="118"/>
      <c r="CM52" s="118"/>
      <c r="CN52" s="118"/>
      <c r="CO52" s="119"/>
      <c r="CP52" s="117"/>
      <c r="CQ52" s="118"/>
      <c r="CR52" s="118"/>
      <c r="CS52" s="118"/>
      <c r="CT52" s="118"/>
      <c r="CU52" s="118"/>
      <c r="CV52" s="118"/>
      <c r="CW52" s="118"/>
      <c r="CX52" s="118"/>
      <c r="CY52" s="118"/>
      <c r="CZ52" s="120"/>
    </row>
    <row r="53" spans="1:104" ht="10.15" customHeight="1" x14ac:dyDescent="0.2">
      <c r="A53" s="139"/>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263"/>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09" t="s">
        <v>111</v>
      </c>
      <c r="BZ53" s="110"/>
      <c r="CA53" s="110"/>
      <c r="CB53" s="110"/>
      <c r="CC53" s="110"/>
      <c r="CD53" s="110"/>
      <c r="CE53" s="110"/>
      <c r="CF53" s="110"/>
      <c r="CG53" s="110"/>
      <c r="CH53" s="110"/>
      <c r="CI53" s="110"/>
      <c r="CJ53" s="110"/>
      <c r="CK53" s="110"/>
      <c r="CL53" s="110"/>
      <c r="CM53" s="110"/>
      <c r="CN53" s="110"/>
      <c r="CO53" s="111"/>
      <c r="CZ53" s="113"/>
    </row>
    <row r="54" spans="1:104" ht="10.15" customHeight="1" x14ac:dyDescent="0.2">
      <c r="A54" s="139"/>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15"/>
      <c r="CO54" s="116"/>
      <c r="CZ54" s="113"/>
    </row>
    <row r="55" spans="1:104" ht="10.15" customHeight="1" x14ac:dyDescent="0.2">
      <c r="A55" s="139"/>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240">
        <f>'Données du projet'!N49</f>
        <v>0</v>
      </c>
      <c r="BZ55" s="241"/>
      <c r="CA55" s="241"/>
      <c r="CB55" s="241"/>
      <c r="CC55" s="241"/>
      <c r="CD55" s="241"/>
      <c r="CE55" s="241"/>
      <c r="CF55" s="241"/>
      <c r="CG55" s="241"/>
      <c r="CH55" s="241"/>
      <c r="CI55" s="241"/>
      <c r="CJ55" s="241"/>
      <c r="CK55" s="241"/>
      <c r="CL55" s="241"/>
      <c r="CM55" s="241"/>
      <c r="CN55" s="241"/>
      <c r="CO55" s="242"/>
      <c r="CZ55" s="113"/>
    </row>
    <row r="56" spans="1:104" ht="10.15" customHeight="1" x14ac:dyDescent="0.2">
      <c r="A56" s="139"/>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17"/>
      <c r="BZ56" s="118"/>
      <c r="CA56" s="118"/>
      <c r="CB56" s="118"/>
      <c r="CC56" s="118"/>
      <c r="CD56" s="118"/>
      <c r="CE56" s="118"/>
      <c r="CF56" s="118"/>
      <c r="CG56" s="118"/>
      <c r="CH56" s="118"/>
      <c r="CI56" s="118"/>
      <c r="CJ56" s="118"/>
      <c r="CK56" s="118"/>
      <c r="CL56" s="118"/>
      <c r="CM56" s="118"/>
      <c r="CN56" s="118"/>
      <c r="CO56" s="119"/>
      <c r="CZ56" s="113"/>
    </row>
    <row r="57" spans="1:104" ht="10.15" customHeight="1" x14ac:dyDescent="0.2">
      <c r="A57" s="139"/>
      <c r="B57" s="121" t="s">
        <v>145</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8" t="s">
        <v>8</v>
      </c>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09" t="s">
        <v>112</v>
      </c>
      <c r="BZ57" s="110"/>
      <c r="CA57" s="110"/>
      <c r="CB57" s="110"/>
      <c r="CC57" s="110"/>
      <c r="CD57" s="110"/>
      <c r="CE57" s="110"/>
      <c r="CF57" s="110"/>
      <c r="CG57" s="110"/>
      <c r="CH57" s="110"/>
      <c r="CI57" s="110"/>
      <c r="CJ57" s="110"/>
      <c r="CK57" s="110"/>
      <c r="CL57" s="110"/>
      <c r="CM57" s="110"/>
      <c r="CN57" s="110"/>
      <c r="CO57" s="111"/>
      <c r="CZ57" s="113"/>
    </row>
    <row r="58" spans="1:104" ht="10.15" customHeight="1" x14ac:dyDescent="0.2">
      <c r="A58" s="127"/>
      <c r="B58" s="99" t="s">
        <v>189</v>
      </c>
      <c r="BY58" s="233" t="s">
        <v>400</v>
      </c>
      <c r="BZ58" s="234"/>
      <c r="CA58" s="234"/>
      <c r="CB58" s="234"/>
      <c r="CC58" s="234"/>
      <c r="CD58" s="234"/>
      <c r="CE58" s="234"/>
      <c r="CF58" s="234"/>
      <c r="CG58" s="234"/>
      <c r="CH58" s="234"/>
      <c r="CI58" s="234"/>
      <c r="CJ58" s="234"/>
      <c r="CK58" s="234"/>
      <c r="CL58" s="234"/>
      <c r="CM58" s="234"/>
      <c r="CN58" s="234"/>
      <c r="CO58" s="235"/>
      <c r="CZ58" s="113"/>
    </row>
    <row r="59" spans="1:104" ht="10.15" customHeight="1" x14ac:dyDescent="0.2">
      <c r="A59" s="127"/>
      <c r="B59" s="99" t="s">
        <v>374</v>
      </c>
      <c r="BY59" s="236"/>
      <c r="BZ59" s="234"/>
      <c r="CA59" s="234"/>
      <c r="CB59" s="234"/>
      <c r="CC59" s="234"/>
      <c r="CD59" s="234"/>
      <c r="CE59" s="234"/>
      <c r="CF59" s="234"/>
      <c r="CG59" s="234"/>
      <c r="CH59" s="234"/>
      <c r="CI59" s="234"/>
      <c r="CJ59" s="234"/>
      <c r="CK59" s="234"/>
      <c r="CL59" s="234"/>
      <c r="CM59" s="234"/>
      <c r="CN59" s="234"/>
      <c r="CO59" s="235"/>
      <c r="CZ59" s="113"/>
    </row>
    <row r="60" spans="1:104" ht="10.15" customHeight="1" x14ac:dyDescent="0.2">
      <c r="A60" s="127"/>
      <c r="B60" s="99" t="s">
        <v>192</v>
      </c>
      <c r="BY60" s="237"/>
      <c r="BZ60" s="238"/>
      <c r="CA60" s="238"/>
      <c r="CB60" s="238"/>
      <c r="CC60" s="238"/>
      <c r="CD60" s="238"/>
      <c r="CE60" s="238"/>
      <c r="CF60" s="238"/>
      <c r="CG60" s="238"/>
      <c r="CH60" s="238"/>
      <c r="CI60" s="238"/>
      <c r="CJ60" s="238"/>
      <c r="CK60" s="238"/>
      <c r="CL60" s="238"/>
      <c r="CM60" s="238"/>
      <c r="CN60" s="238"/>
      <c r="CO60" s="239"/>
      <c r="CZ60" s="113"/>
    </row>
    <row r="61" spans="1:104" ht="10.15" customHeight="1" x14ac:dyDescent="0.2">
      <c r="A61" s="127"/>
      <c r="B61" s="99" t="s">
        <v>375</v>
      </c>
      <c r="BY61" s="223" t="s">
        <v>114</v>
      </c>
      <c r="BZ61" s="224"/>
      <c r="CA61" s="224"/>
      <c r="CB61" s="230"/>
      <c r="CC61" s="223" t="s">
        <v>115</v>
      </c>
      <c r="CD61" s="224"/>
      <c r="CE61" s="224"/>
      <c r="CF61" s="230"/>
      <c r="CG61" s="223" t="s">
        <v>116</v>
      </c>
      <c r="CH61" s="224"/>
      <c r="CI61" s="224"/>
      <c r="CJ61" s="224"/>
      <c r="CK61" s="230"/>
      <c r="CL61" s="223" t="s">
        <v>117</v>
      </c>
      <c r="CM61" s="224"/>
      <c r="CN61" s="224"/>
      <c r="CO61" s="230"/>
      <c r="CP61" s="223" t="s">
        <v>118</v>
      </c>
      <c r="CQ61" s="224"/>
      <c r="CR61" s="224"/>
      <c r="CS61" s="224"/>
      <c r="CT61" s="230"/>
      <c r="CU61" s="223" t="s">
        <v>237</v>
      </c>
      <c r="CV61" s="224"/>
      <c r="CW61" s="224"/>
      <c r="CX61" s="224"/>
      <c r="CY61" s="224"/>
      <c r="CZ61" s="225"/>
    </row>
    <row r="62" spans="1:104" ht="10.15" customHeight="1" thickBot="1" x14ac:dyDescent="0.25">
      <c r="A62" s="135"/>
      <c r="B62" s="122" t="s">
        <v>372</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226"/>
      <c r="BZ62" s="227"/>
      <c r="CA62" s="227"/>
      <c r="CB62" s="228"/>
      <c r="CC62" s="226" t="s">
        <v>279</v>
      </c>
      <c r="CD62" s="227"/>
      <c r="CE62" s="227"/>
      <c r="CF62" s="228"/>
      <c r="CG62" s="226"/>
      <c r="CH62" s="227"/>
      <c r="CI62" s="227"/>
      <c r="CJ62" s="227"/>
      <c r="CK62" s="228"/>
      <c r="CL62" s="226"/>
      <c r="CM62" s="227"/>
      <c r="CN62" s="227"/>
      <c r="CO62" s="228"/>
      <c r="CP62" s="226">
        <f>'Données du projet'!AE56</f>
        <v>0</v>
      </c>
      <c r="CQ62" s="227"/>
      <c r="CR62" s="227"/>
      <c r="CS62" s="227"/>
      <c r="CT62" s="228"/>
      <c r="CU62" s="226" t="s">
        <v>290</v>
      </c>
      <c r="CV62" s="227"/>
      <c r="CW62" s="227"/>
      <c r="CX62" s="227"/>
      <c r="CY62" s="227"/>
      <c r="CZ62" s="229"/>
    </row>
    <row r="63" spans="1:104" ht="10.15" customHeight="1" x14ac:dyDescent="0.2"/>
    <row r="64" spans="1:10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79" ht="10.15" customHeight="1" x14ac:dyDescent="0.2"/>
    <row r="80" ht="10.15" customHeight="1" x14ac:dyDescent="0.2"/>
    <row r="81" ht="10.15" customHeight="1" x14ac:dyDescent="0.2"/>
    <row r="82" ht="10.15" customHeight="1" x14ac:dyDescent="0.2"/>
    <row r="83" ht="10.15" customHeight="1" x14ac:dyDescent="0.2"/>
    <row r="84" ht="10.15" customHeight="1" x14ac:dyDescent="0.2"/>
  </sheetData>
  <sheetProtection selectLockedCells="1"/>
  <mergeCells count="23">
    <mergeCell ref="CU62:CZ62"/>
    <mergeCell ref="BF8:BF10"/>
    <mergeCell ref="CL61:CO61"/>
    <mergeCell ref="CP61:CT61"/>
    <mergeCell ref="CH32:CJ32"/>
    <mergeCell ref="CO27:CR27"/>
    <mergeCell ref="BY61:CB61"/>
    <mergeCell ref="CC61:CF61"/>
    <mergeCell ref="CG61:CK61"/>
    <mergeCell ref="BY55:CO55"/>
    <mergeCell ref="BY62:CB62"/>
    <mergeCell ref="CC62:CF62"/>
    <mergeCell ref="CG62:CK62"/>
    <mergeCell ref="CL62:CO62"/>
    <mergeCell ref="CP62:CT62"/>
    <mergeCell ref="G21:G27"/>
    <mergeCell ref="CU61:CZ61"/>
    <mergeCell ref="CV47:CZ47"/>
    <mergeCell ref="CH31:CJ31"/>
    <mergeCell ref="BY51:CO51"/>
    <mergeCell ref="CP51:CZ51"/>
    <mergeCell ref="AI52:AI53"/>
    <mergeCell ref="BY58:CO60"/>
  </mergeCells>
  <dataValidations count="1">
    <dataValidation type="list" allowBlank="1" showInputMessage="1" showErrorMessage="1" sqref="CO27:CR27" xr:uid="{00000000-0002-0000-0500-000000000000}">
      <formula1>$DQ$4:$DQ$12</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oddHeader>&amp;C&amp;"Trebuchet MS,Standaard"&amp;F</oddHeader>
    <oddFooter>&amp;L&amp;"Trebuchet MS,Standaard"Date d'impression: &amp;D&amp;R&amp;"Trebuchet MS,Standaard"&amp;P/&amp;N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I90"/>
  <sheetViews>
    <sheetView showZeros="0" zoomScale="115" zoomScaleNormal="115" zoomScaleSheetLayoutView="75" workbookViewId="0">
      <selection activeCell="CO15" sqref="CO15:CQ15"/>
    </sheetView>
  </sheetViews>
  <sheetFormatPr defaultColWidth="0" defaultRowHeight="13.5" x14ac:dyDescent="0.2"/>
  <cols>
    <col min="1" max="109" width="1.7109375" style="99" customWidth="1"/>
    <col min="110" max="16384" width="3.7109375" style="99" hidden="1"/>
  </cols>
  <sheetData>
    <row r="1" spans="1:113" x14ac:dyDescent="0.2">
      <c r="A1" s="138"/>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6"/>
    </row>
    <row r="2" spans="1:113" x14ac:dyDescent="0.2">
      <c r="A2" s="139"/>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CZ2" s="113"/>
    </row>
    <row r="3" spans="1:113" x14ac:dyDescent="0.2">
      <c r="A3" s="139"/>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CZ3" s="113"/>
    </row>
    <row r="4" spans="1:113" ht="10.15" customHeight="1" x14ac:dyDescent="0.2">
      <c r="A4" s="139"/>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CZ4" s="113"/>
      <c r="DH4" s="99" t="s">
        <v>242</v>
      </c>
    </row>
    <row r="5" spans="1:113" ht="10.15" customHeight="1" x14ac:dyDescent="0.2">
      <c r="A5" s="139"/>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CZ5" s="113"/>
      <c r="DH5" s="99">
        <v>110</v>
      </c>
      <c r="DI5" s="99" t="s">
        <v>73</v>
      </c>
    </row>
    <row r="6" spans="1:113" ht="10.15" customHeight="1" x14ac:dyDescent="0.2">
      <c r="A6" s="139"/>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8"/>
      <c r="AF6" s="128" t="s">
        <v>298</v>
      </c>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CZ6" s="113"/>
      <c r="DH6" s="99">
        <v>160</v>
      </c>
      <c r="DI6" s="99" t="s">
        <v>73</v>
      </c>
    </row>
    <row r="7" spans="1:113" ht="10.15" customHeight="1" x14ac:dyDescent="0.2">
      <c r="A7" s="139"/>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t="s">
        <v>140</v>
      </c>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Y7" s="99" t="s">
        <v>130</v>
      </c>
      <c r="CZ7" s="113"/>
      <c r="DH7" s="99">
        <v>210</v>
      </c>
      <c r="DI7" s="99" t="s">
        <v>73</v>
      </c>
    </row>
    <row r="8" spans="1:113" ht="10.15" customHeight="1" x14ac:dyDescent="0.2">
      <c r="A8" s="139"/>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261" t="s">
        <v>141</v>
      </c>
      <c r="BA8" s="121"/>
      <c r="BB8" s="121"/>
      <c r="BC8" s="121"/>
      <c r="BD8" s="121"/>
      <c r="BE8" s="121"/>
      <c r="BF8" s="121"/>
      <c r="BG8" s="121"/>
      <c r="BH8" s="121"/>
      <c r="BI8" s="121"/>
      <c r="BJ8" s="121"/>
      <c r="BK8" s="121"/>
      <c r="BL8" s="121"/>
      <c r="BM8" s="121"/>
      <c r="BN8" s="121"/>
      <c r="BO8" s="121"/>
      <c r="BP8" s="121"/>
      <c r="BQ8" s="121"/>
      <c r="CD8" s="99" t="s">
        <v>280</v>
      </c>
      <c r="CZ8" s="113"/>
      <c r="DH8" s="99">
        <v>240</v>
      </c>
      <c r="DI8" s="99" t="s">
        <v>73</v>
      </c>
    </row>
    <row r="9" spans="1:113" ht="10.15" customHeight="1" x14ac:dyDescent="0.2">
      <c r="A9" s="139"/>
      <c r="B9" s="121"/>
      <c r="C9" s="121"/>
      <c r="D9" s="121"/>
      <c r="E9" s="121"/>
      <c r="F9" s="121"/>
      <c r="G9" s="121"/>
      <c r="H9" s="121"/>
      <c r="I9" s="121"/>
      <c r="J9" s="121"/>
      <c r="K9" s="121"/>
      <c r="L9" s="121"/>
      <c r="M9" s="121"/>
      <c r="N9" s="121"/>
      <c r="O9" s="121"/>
      <c r="P9" s="121"/>
      <c r="Q9" s="121"/>
      <c r="R9" s="121"/>
      <c r="S9" s="121"/>
      <c r="T9" s="121"/>
      <c r="U9" s="121"/>
      <c r="V9" s="121"/>
      <c r="W9" s="121"/>
      <c r="X9" s="121"/>
      <c r="Y9" s="263" t="s">
        <v>19</v>
      </c>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261"/>
      <c r="BA9" s="121"/>
      <c r="BB9" s="121"/>
      <c r="BC9" s="121"/>
      <c r="BD9" s="121"/>
      <c r="BE9" s="121"/>
      <c r="BF9" s="121"/>
      <c r="BG9" s="121"/>
      <c r="BH9" s="121"/>
      <c r="BI9" s="121"/>
      <c r="BJ9" s="121"/>
      <c r="BK9" s="121"/>
      <c r="BL9" s="121"/>
      <c r="BM9" s="121"/>
      <c r="BN9" s="121"/>
      <c r="BO9" s="121"/>
      <c r="BP9" s="121"/>
      <c r="BQ9" s="121"/>
      <c r="CD9" s="99" t="s">
        <v>131</v>
      </c>
      <c r="CZ9" s="113"/>
      <c r="DH9" s="99">
        <v>280</v>
      </c>
      <c r="DI9" s="99" t="s">
        <v>73</v>
      </c>
    </row>
    <row r="10" spans="1:113" ht="10.15" customHeight="1" x14ac:dyDescent="0.2">
      <c r="A10" s="139"/>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263"/>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261"/>
      <c r="BA10" s="121"/>
      <c r="BB10" s="121"/>
      <c r="BC10" s="121"/>
      <c r="BD10" s="121"/>
      <c r="BE10" s="121"/>
      <c r="BF10" s="121"/>
      <c r="BG10" s="121"/>
      <c r="BH10" s="121"/>
      <c r="BI10" s="121"/>
      <c r="BJ10" s="121"/>
      <c r="BK10" s="121"/>
      <c r="BL10" s="121"/>
      <c r="BM10" s="121"/>
      <c r="BN10" s="121"/>
      <c r="BO10" s="121"/>
      <c r="BP10" s="121"/>
      <c r="BQ10" s="121"/>
      <c r="CD10" s="99" t="s">
        <v>149</v>
      </c>
      <c r="CZ10" s="113"/>
      <c r="DH10" s="99">
        <v>320</v>
      </c>
      <c r="DI10" s="99" t="s">
        <v>73</v>
      </c>
    </row>
    <row r="11" spans="1:113" ht="10.15" customHeight="1" x14ac:dyDescent="0.2">
      <c r="A11" s="275" t="str">
        <f>"vers installation traitement eau - "&amp;CO15&amp;" mm"</f>
        <v>vers installation traitement eau -  mm</v>
      </c>
      <c r="B11" s="274"/>
      <c r="C11" s="274"/>
      <c r="D11" s="274"/>
      <c r="E11" s="274"/>
      <c r="F11" s="274"/>
      <c r="G11" s="274"/>
      <c r="H11" s="274"/>
      <c r="I11" s="274"/>
      <c r="J11" s="274"/>
      <c r="K11" s="274"/>
      <c r="L11" s="274"/>
      <c r="M11" s="274"/>
      <c r="N11" s="274"/>
      <c r="O11" s="274"/>
      <c r="P11" s="274"/>
      <c r="Q11" s="121"/>
      <c r="R11" s="121"/>
      <c r="S11" s="121"/>
      <c r="T11" s="121"/>
      <c r="U11" s="121"/>
      <c r="V11" s="121"/>
      <c r="W11" s="121"/>
      <c r="X11" s="121"/>
      <c r="Y11" s="263"/>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261"/>
      <c r="BA11" s="121"/>
      <c r="BB11" s="121"/>
      <c r="BC11" s="121"/>
      <c r="BD11" s="121"/>
      <c r="BE11" s="121"/>
      <c r="BF11" s="121"/>
      <c r="BG11" s="121"/>
      <c r="BH11" s="121"/>
      <c r="BI11" s="121"/>
      <c r="BJ11" s="121"/>
      <c r="BK11" s="121"/>
      <c r="BL11" s="121"/>
      <c r="BM11" s="121"/>
      <c r="BN11" s="121"/>
      <c r="BO11" s="121"/>
      <c r="BP11" s="121"/>
      <c r="BQ11" s="121"/>
      <c r="CD11" s="99" t="s">
        <v>150</v>
      </c>
      <c r="CZ11" s="113"/>
    </row>
    <row r="12" spans="1:113" ht="10.15" customHeight="1" x14ac:dyDescent="0.2">
      <c r="A12" s="275"/>
      <c r="B12" s="274"/>
      <c r="C12" s="274"/>
      <c r="D12" s="274"/>
      <c r="E12" s="274"/>
      <c r="F12" s="274"/>
      <c r="G12" s="274"/>
      <c r="H12" s="274"/>
      <c r="I12" s="274"/>
      <c r="J12" s="274"/>
      <c r="K12" s="274"/>
      <c r="L12" s="274"/>
      <c r="M12" s="274"/>
      <c r="N12" s="274"/>
      <c r="O12" s="274"/>
      <c r="P12" s="274"/>
      <c r="Q12" s="121"/>
      <c r="R12" s="121"/>
      <c r="S12" s="121"/>
      <c r="T12" s="121"/>
      <c r="U12" s="121"/>
      <c r="V12" s="121"/>
      <c r="W12" s="121"/>
      <c r="X12" s="121"/>
      <c r="Y12" s="263"/>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Y12" s="99" t="s">
        <v>7</v>
      </c>
      <c r="CA12" s="99" t="s">
        <v>132</v>
      </c>
      <c r="CZ12" s="113"/>
      <c r="DH12" s="99" t="s">
        <v>241</v>
      </c>
    </row>
    <row r="13" spans="1:113" ht="10.15" customHeight="1" x14ac:dyDescent="0.2">
      <c r="A13" s="139"/>
      <c r="B13" s="121"/>
      <c r="C13" s="121"/>
      <c r="D13" s="121"/>
      <c r="E13" s="274" t="str">
        <f>"vers extracteur d'air - "&amp;CO16&amp;" mm"</f>
        <v>vers extracteur d'air -  mm</v>
      </c>
      <c r="F13" s="274"/>
      <c r="G13" s="274"/>
      <c r="H13" s="274"/>
      <c r="I13" s="274"/>
      <c r="J13" s="274"/>
      <c r="K13" s="274"/>
      <c r="L13" s="274"/>
      <c r="M13" s="274"/>
      <c r="N13" s="274"/>
      <c r="O13" s="274"/>
      <c r="P13" s="274"/>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Y13" s="99" t="s">
        <v>12</v>
      </c>
      <c r="CA13" s="99" t="s">
        <v>133</v>
      </c>
      <c r="CZ13" s="113"/>
      <c r="DH13" s="99">
        <v>1</v>
      </c>
      <c r="DI13" s="99" t="s">
        <v>73</v>
      </c>
    </row>
    <row r="14" spans="1:113" ht="10.15" customHeight="1" x14ac:dyDescent="0.2">
      <c r="A14" s="139"/>
      <c r="B14" s="121"/>
      <c r="C14" s="121"/>
      <c r="D14" s="121"/>
      <c r="E14" s="274"/>
      <c r="F14" s="274"/>
      <c r="G14" s="274"/>
      <c r="H14" s="274"/>
      <c r="I14" s="274"/>
      <c r="J14" s="274"/>
      <c r="K14" s="274"/>
      <c r="L14" s="274"/>
      <c r="M14" s="274"/>
      <c r="N14" s="274"/>
      <c r="O14" s="274"/>
      <c r="P14" s="274"/>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Y14" s="99" t="s">
        <v>13</v>
      </c>
      <c r="CA14" s="99" t="s">
        <v>289</v>
      </c>
      <c r="CZ14" s="113"/>
      <c r="DH14" s="99">
        <v>2</v>
      </c>
      <c r="DI14" s="99" t="s">
        <v>73</v>
      </c>
    </row>
    <row r="15" spans="1:113" ht="10.15" customHeight="1" x14ac:dyDescent="0.2">
      <c r="A15" s="139"/>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Y15" s="99" t="s">
        <v>14</v>
      </c>
      <c r="CA15" s="99" t="s">
        <v>288</v>
      </c>
      <c r="CO15" s="254"/>
      <c r="CP15" s="254"/>
      <c r="CQ15" s="254"/>
      <c r="CR15" s="99" t="s">
        <v>67</v>
      </c>
      <c r="CZ15" s="113"/>
      <c r="DH15" s="99">
        <v>3</v>
      </c>
      <c r="DI15" s="99" t="s">
        <v>73</v>
      </c>
    </row>
    <row r="16" spans="1:113" ht="10.15" customHeight="1" x14ac:dyDescent="0.2">
      <c r="A16" s="139"/>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Y16" s="99" t="s">
        <v>15</v>
      </c>
      <c r="CA16" s="99" t="s">
        <v>297</v>
      </c>
      <c r="CO16" s="254"/>
      <c r="CP16" s="254"/>
      <c r="CQ16" s="254"/>
      <c r="CR16" s="99" t="s">
        <v>67</v>
      </c>
      <c r="CZ16" s="113"/>
      <c r="DH16" s="99" t="s">
        <v>360</v>
      </c>
      <c r="DI16" s="99" t="s">
        <v>73</v>
      </c>
    </row>
    <row r="17" spans="1:113" ht="10.15" customHeight="1" x14ac:dyDescent="0.2">
      <c r="A17" s="139"/>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Y17" s="99" t="s">
        <v>53</v>
      </c>
      <c r="CA17" s="99" t="s">
        <v>229</v>
      </c>
      <c r="CZ17" s="113"/>
      <c r="DH17" s="99">
        <v>6</v>
      </c>
      <c r="DI17" s="99" t="s">
        <v>73</v>
      </c>
    </row>
    <row r="18" spans="1:113" ht="10.15" customHeight="1" x14ac:dyDescent="0.2">
      <c r="A18" s="139"/>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Y18" s="99" t="s">
        <v>59</v>
      </c>
      <c r="CA18" s="99" t="s">
        <v>151</v>
      </c>
      <c r="CZ18" s="113"/>
      <c r="DH18" s="99">
        <v>8</v>
      </c>
      <c r="DI18" s="99" t="s">
        <v>73</v>
      </c>
    </row>
    <row r="19" spans="1:113" ht="10.15" customHeight="1" x14ac:dyDescent="0.2">
      <c r="A19" s="139"/>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CB19" s="99" t="s">
        <v>152</v>
      </c>
      <c r="CL19" s="254"/>
      <c r="CM19" s="254"/>
      <c r="CN19" s="254"/>
      <c r="CO19" s="99" t="s">
        <v>67</v>
      </c>
      <c r="CZ19" s="113"/>
      <c r="DH19" s="99" t="s">
        <v>65</v>
      </c>
    </row>
    <row r="20" spans="1:113" ht="10.15" customHeight="1" x14ac:dyDescent="0.2">
      <c r="A20" s="139"/>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263" t="s">
        <v>61</v>
      </c>
      <c r="Z20" s="121"/>
      <c r="AA20" s="121"/>
      <c r="AB20" s="121"/>
      <c r="AC20" s="121"/>
      <c r="AD20" s="121"/>
      <c r="AE20" s="121"/>
      <c r="AF20" s="121"/>
      <c r="AG20" s="121"/>
      <c r="AH20" s="128"/>
      <c r="AI20" s="128"/>
      <c r="AJ20" s="128"/>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CB20" s="99" t="s">
        <v>153</v>
      </c>
      <c r="CL20" s="254"/>
      <c r="CM20" s="254"/>
      <c r="CN20" s="254"/>
      <c r="CO20" s="99" t="s">
        <v>73</v>
      </c>
      <c r="CZ20" s="113"/>
      <c r="DH20" s="99">
        <v>1</v>
      </c>
      <c r="DI20" s="99" t="s">
        <v>73</v>
      </c>
    </row>
    <row r="21" spans="1:113" ht="10.15" customHeight="1" x14ac:dyDescent="0.2">
      <c r="A21" s="139"/>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262"/>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Y21" s="99" t="s">
        <v>66</v>
      </c>
      <c r="CA21" s="99" t="s">
        <v>135</v>
      </c>
      <c r="CZ21" s="113"/>
      <c r="DH21" s="99">
        <v>2</v>
      </c>
      <c r="DI21" s="99" t="s">
        <v>73</v>
      </c>
    </row>
    <row r="22" spans="1:113" ht="10.15" customHeight="1" x14ac:dyDescent="0.2">
      <c r="A22" s="139"/>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262"/>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Y22" s="99" t="s">
        <v>79</v>
      </c>
      <c r="CA22" s="99" t="s">
        <v>200</v>
      </c>
      <c r="CZ22" s="113"/>
      <c r="DH22" s="99">
        <v>3</v>
      </c>
      <c r="DI22" s="99" t="s">
        <v>73</v>
      </c>
    </row>
    <row r="23" spans="1:113" ht="10.15" customHeight="1" x14ac:dyDescent="0.2">
      <c r="A23" s="139"/>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262"/>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CB23" s="99" t="s">
        <v>154</v>
      </c>
      <c r="CL23" s="254"/>
      <c r="CM23" s="254"/>
      <c r="CN23" s="254"/>
      <c r="CO23" s="99" t="s">
        <v>72</v>
      </c>
      <c r="CZ23" s="113"/>
      <c r="DH23" s="99" t="s">
        <v>360</v>
      </c>
      <c r="DI23" s="99" t="s">
        <v>73</v>
      </c>
    </row>
    <row r="24" spans="1:113" ht="10.15" customHeight="1" x14ac:dyDescent="0.2">
      <c r="A24" s="139"/>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262"/>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CB24" s="99" t="s">
        <v>296</v>
      </c>
      <c r="CL24" s="254"/>
      <c r="CM24" s="254"/>
      <c r="CN24" s="254"/>
      <c r="CO24" s="99" t="s">
        <v>287</v>
      </c>
      <c r="CZ24" s="113"/>
      <c r="DH24" s="99">
        <v>6</v>
      </c>
      <c r="DI24" s="99" t="s">
        <v>73</v>
      </c>
    </row>
    <row r="25" spans="1:113" ht="9.75" customHeight="1" x14ac:dyDescent="0.2">
      <c r="A25" s="139"/>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Y25" s="99" t="s">
        <v>83</v>
      </c>
      <c r="CA25" s="99" t="s">
        <v>295</v>
      </c>
      <c r="CZ25" s="113"/>
      <c r="DH25" s="99">
        <v>8</v>
      </c>
      <c r="DI25" s="99" t="s">
        <v>73</v>
      </c>
    </row>
    <row r="26" spans="1:113" ht="10.15" customHeight="1" x14ac:dyDescent="0.2">
      <c r="A26" s="139"/>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CA26" s="99" t="s">
        <v>294</v>
      </c>
      <c r="CZ26" s="113"/>
    </row>
    <row r="27" spans="1:113" ht="10.15" customHeight="1" x14ac:dyDescent="0.2">
      <c r="A27" s="139"/>
      <c r="B27" s="121"/>
      <c r="C27" s="121"/>
      <c r="D27" s="121"/>
      <c r="E27" s="121"/>
      <c r="F27" s="121"/>
      <c r="G27" s="121"/>
      <c r="H27" s="121"/>
      <c r="I27" s="121"/>
      <c r="J27" s="121"/>
      <c r="K27" s="121"/>
      <c r="L27" s="121"/>
      <c r="M27" s="121"/>
      <c r="N27" s="121"/>
      <c r="O27" s="121"/>
      <c r="P27" s="121"/>
      <c r="Q27" s="121"/>
      <c r="R27" s="121"/>
      <c r="S27" s="121"/>
      <c r="T27" s="121"/>
      <c r="U27" s="121"/>
      <c r="V27" s="121"/>
      <c r="W27" s="261" t="str">
        <f>IF(CL20=0,"profondeur de forage",CL20*1000)</f>
        <v>profondeur de forage</v>
      </c>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Y27" s="99" t="s">
        <v>139</v>
      </c>
      <c r="CZ27" s="113"/>
      <c r="DH27" s="99" t="s">
        <v>240</v>
      </c>
      <c r="DI27" s="99" t="s">
        <v>74</v>
      </c>
    </row>
    <row r="28" spans="1:113" ht="10.15" customHeight="1" x14ac:dyDescent="0.2">
      <c r="A28" s="139"/>
      <c r="B28" s="121"/>
      <c r="C28" s="121"/>
      <c r="D28" s="121"/>
      <c r="E28" s="121"/>
      <c r="F28" s="121"/>
      <c r="G28" s="121"/>
      <c r="H28" s="121"/>
      <c r="I28" s="121"/>
      <c r="J28" s="121"/>
      <c r="K28" s="121"/>
      <c r="L28" s="121"/>
      <c r="M28" s="121"/>
      <c r="N28" s="121"/>
      <c r="O28" s="121"/>
      <c r="P28" s="121"/>
      <c r="Q28" s="121"/>
      <c r="R28" s="121"/>
      <c r="S28" s="121"/>
      <c r="T28" s="121"/>
      <c r="U28" s="121"/>
      <c r="V28" s="121"/>
      <c r="W28" s="26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CZ28" s="113"/>
      <c r="DH28" s="99" t="s">
        <v>20</v>
      </c>
      <c r="DI28" s="99" t="s">
        <v>74</v>
      </c>
    </row>
    <row r="29" spans="1:113" ht="10.15" customHeight="1" x14ac:dyDescent="0.2">
      <c r="A29" s="139"/>
      <c r="B29" s="121"/>
      <c r="C29" s="121"/>
      <c r="D29" s="121"/>
      <c r="E29" s="121"/>
      <c r="F29" s="121"/>
      <c r="G29" s="121"/>
      <c r="H29" s="121"/>
      <c r="I29" s="121"/>
      <c r="J29" s="121"/>
      <c r="K29" s="121"/>
      <c r="L29" s="121"/>
      <c r="M29" s="121"/>
      <c r="N29" s="121"/>
      <c r="O29" s="121"/>
      <c r="P29" s="121"/>
      <c r="Q29" s="121"/>
      <c r="R29" s="121"/>
      <c r="S29" s="121"/>
      <c r="T29" s="121"/>
      <c r="U29" s="121"/>
      <c r="V29" s="121"/>
      <c r="W29" s="261"/>
      <c r="X29" s="121"/>
      <c r="Y29" s="130"/>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CZ29" s="113"/>
    </row>
    <row r="30" spans="1:113" ht="10.15" customHeight="1" x14ac:dyDescent="0.2">
      <c r="A30" s="139"/>
      <c r="B30" s="121"/>
      <c r="C30" s="121"/>
      <c r="D30" s="121"/>
      <c r="E30" s="121"/>
      <c r="F30" s="121"/>
      <c r="G30" s="121"/>
      <c r="H30" s="121"/>
      <c r="I30" s="121"/>
      <c r="J30" s="121"/>
      <c r="K30" s="121"/>
      <c r="L30" s="121"/>
      <c r="M30" s="121"/>
      <c r="N30" s="121"/>
      <c r="O30" s="121"/>
      <c r="P30" s="121"/>
      <c r="Q30" s="121"/>
      <c r="R30" s="121"/>
      <c r="S30" s="121"/>
      <c r="T30" s="121"/>
      <c r="U30" s="121"/>
      <c r="V30" s="121"/>
      <c r="W30" s="261"/>
      <c r="X30" s="121"/>
      <c r="Y30" s="130"/>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CZ30" s="113"/>
      <c r="DH30" s="99" t="s">
        <v>239</v>
      </c>
    </row>
    <row r="31" spans="1:113" ht="10.15" customHeight="1" x14ac:dyDescent="0.2">
      <c r="A31" s="139"/>
      <c r="B31" s="121"/>
      <c r="C31" s="121"/>
      <c r="D31" s="121"/>
      <c r="E31" s="121"/>
      <c r="F31" s="121"/>
      <c r="G31" s="121"/>
      <c r="H31" s="121"/>
      <c r="I31" s="121"/>
      <c r="J31" s="121"/>
      <c r="K31" s="121"/>
      <c r="L31" s="121"/>
      <c r="M31" s="121"/>
      <c r="N31" s="121"/>
      <c r="O31" s="121"/>
      <c r="P31" s="121"/>
      <c r="Q31" s="121"/>
      <c r="R31" s="121"/>
      <c r="S31" s="121"/>
      <c r="T31" s="121"/>
      <c r="U31" s="121"/>
      <c r="V31" s="121"/>
      <c r="W31" s="261"/>
      <c r="X31" s="121"/>
      <c r="Y31" s="263" t="str">
        <f>IF(CL20=0,"Encore à déterminer",(CL20-CL24)*1000-500)</f>
        <v>Encore à déterminer</v>
      </c>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CZ31" s="113"/>
      <c r="DH31" s="99">
        <v>20</v>
      </c>
      <c r="DI31" s="99" t="s">
        <v>67</v>
      </c>
    </row>
    <row r="32" spans="1:113" ht="10.15" customHeight="1" x14ac:dyDescent="0.2">
      <c r="A32" s="139"/>
      <c r="B32" s="121"/>
      <c r="C32" s="121"/>
      <c r="D32" s="121"/>
      <c r="E32" s="121"/>
      <c r="F32" s="121"/>
      <c r="G32" s="121"/>
      <c r="H32" s="121"/>
      <c r="I32" s="121"/>
      <c r="J32" s="121"/>
      <c r="K32" s="121"/>
      <c r="L32" s="121"/>
      <c r="M32" s="121"/>
      <c r="N32" s="121"/>
      <c r="O32" s="121"/>
      <c r="P32" s="121"/>
      <c r="Q32" s="121"/>
      <c r="R32" s="121"/>
      <c r="S32" s="121"/>
      <c r="T32" s="121"/>
      <c r="U32" s="121"/>
      <c r="V32" s="121"/>
      <c r="W32" s="261"/>
      <c r="X32" s="121"/>
      <c r="Y32" s="263"/>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CZ32" s="113"/>
      <c r="DH32" s="99">
        <v>25</v>
      </c>
      <c r="DI32" s="99" t="s">
        <v>67</v>
      </c>
    </row>
    <row r="33" spans="1:113" ht="10.15" customHeight="1" x14ac:dyDescent="0.2">
      <c r="A33" s="139"/>
      <c r="B33" s="121"/>
      <c r="C33" s="121"/>
      <c r="D33" s="121"/>
      <c r="E33" s="121"/>
      <c r="F33" s="121"/>
      <c r="G33" s="121"/>
      <c r="H33" s="121"/>
      <c r="I33" s="121"/>
      <c r="J33" s="121"/>
      <c r="K33" s="121"/>
      <c r="L33" s="121"/>
      <c r="M33" s="121"/>
      <c r="N33" s="121"/>
      <c r="O33" s="121"/>
      <c r="P33" s="121"/>
      <c r="Q33" s="121"/>
      <c r="R33" s="121"/>
      <c r="S33" s="121"/>
      <c r="T33" s="121"/>
      <c r="U33" s="121"/>
      <c r="V33" s="121"/>
      <c r="W33" s="261"/>
      <c r="X33" s="121"/>
      <c r="Y33" s="263"/>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CZ33" s="113"/>
      <c r="DH33" s="99">
        <v>32</v>
      </c>
      <c r="DI33" s="99" t="s">
        <v>67</v>
      </c>
    </row>
    <row r="34" spans="1:113" ht="10.15" customHeight="1" x14ac:dyDescent="0.2">
      <c r="A34" s="139"/>
      <c r="B34" s="121"/>
      <c r="C34" s="121"/>
      <c r="D34" s="121"/>
      <c r="E34" s="121"/>
      <c r="F34" s="121"/>
      <c r="G34" s="121"/>
      <c r="H34" s="121"/>
      <c r="I34" s="121"/>
      <c r="J34" s="121"/>
      <c r="K34" s="121"/>
      <c r="L34" s="121"/>
      <c r="M34" s="121"/>
      <c r="N34" s="121"/>
      <c r="O34" s="121"/>
      <c r="P34" s="121"/>
      <c r="Q34" s="121"/>
      <c r="R34" s="121"/>
      <c r="S34" s="121"/>
      <c r="T34" s="121"/>
      <c r="U34" s="121"/>
      <c r="V34" s="121"/>
      <c r="W34" s="261"/>
      <c r="X34" s="121"/>
      <c r="Y34" s="263"/>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CZ34" s="113"/>
      <c r="DH34" s="99">
        <v>40</v>
      </c>
      <c r="DI34" s="99" t="s">
        <v>67</v>
      </c>
    </row>
    <row r="35" spans="1:113" ht="10.15" customHeight="1" x14ac:dyDescent="0.2">
      <c r="A35" s="139"/>
      <c r="B35" s="121"/>
      <c r="C35" s="121"/>
      <c r="D35" s="121"/>
      <c r="E35" s="121"/>
      <c r="F35" s="121"/>
      <c r="G35" s="121"/>
      <c r="H35" s="121"/>
      <c r="I35" s="121"/>
      <c r="J35" s="121"/>
      <c r="K35" s="121"/>
      <c r="L35" s="121"/>
      <c r="M35" s="121"/>
      <c r="N35" s="121"/>
      <c r="O35" s="121"/>
      <c r="P35" s="121"/>
      <c r="Q35" s="121"/>
      <c r="R35" s="121"/>
      <c r="S35" s="121"/>
      <c r="T35" s="121"/>
      <c r="U35" s="121"/>
      <c r="V35" s="121"/>
      <c r="W35" s="261"/>
      <c r="X35" s="121"/>
      <c r="Y35" s="263"/>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CZ35" s="113"/>
      <c r="DH35" s="99">
        <v>50</v>
      </c>
      <c r="DI35" s="99" t="s">
        <v>67</v>
      </c>
    </row>
    <row r="36" spans="1:113" ht="10.15" customHeight="1" x14ac:dyDescent="0.2">
      <c r="A36" s="139"/>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263"/>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CZ36" s="113"/>
      <c r="DH36" s="99">
        <v>63</v>
      </c>
      <c r="DI36" s="99" t="s">
        <v>67</v>
      </c>
    </row>
    <row r="37" spans="1:113" ht="10.15" customHeight="1" x14ac:dyDescent="0.2">
      <c r="A37" s="139"/>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263"/>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CZ37" s="113"/>
      <c r="DH37" s="99">
        <v>75</v>
      </c>
      <c r="DI37" s="99" t="s">
        <v>67</v>
      </c>
    </row>
    <row r="38" spans="1:113" ht="10.15" customHeight="1" x14ac:dyDescent="0.2">
      <c r="A38" s="139"/>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263"/>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CZ38" s="113"/>
      <c r="DH38" s="99">
        <v>90</v>
      </c>
      <c r="DI38" s="99" t="s">
        <v>67</v>
      </c>
    </row>
    <row r="39" spans="1:113" ht="10.15" customHeight="1" x14ac:dyDescent="0.2">
      <c r="A39" s="139"/>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263"/>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CZ39" s="113"/>
      <c r="DH39" s="99">
        <v>110</v>
      </c>
      <c r="DI39" s="99" t="s">
        <v>67</v>
      </c>
    </row>
    <row r="40" spans="1:113" ht="10.15" customHeight="1" x14ac:dyDescent="0.2">
      <c r="A40" s="139"/>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263"/>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CZ40" s="113"/>
    </row>
    <row r="41" spans="1:113" ht="10.15" customHeight="1" x14ac:dyDescent="0.2">
      <c r="A41" s="139"/>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CZ41" s="113"/>
    </row>
    <row r="42" spans="1:113" ht="10.15" customHeight="1" x14ac:dyDescent="0.2">
      <c r="A42" s="139"/>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CZ42" s="113"/>
    </row>
    <row r="43" spans="1:113" ht="10.15" customHeight="1" x14ac:dyDescent="0.2">
      <c r="A43" s="139"/>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CZ43" s="113"/>
    </row>
    <row r="44" spans="1:113" ht="10.15" customHeight="1" x14ac:dyDescent="0.2">
      <c r="A44" s="139"/>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CZ44" s="113"/>
    </row>
    <row r="45" spans="1:113" ht="10.15" customHeight="1" x14ac:dyDescent="0.2">
      <c r="A45" s="139"/>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263" t="s">
        <v>2</v>
      </c>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CZ45" s="113"/>
    </row>
    <row r="46" spans="1:113" ht="10.15" customHeight="1" x14ac:dyDescent="0.2">
      <c r="A46" s="139"/>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27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CZ46" s="113"/>
    </row>
    <row r="47" spans="1:113" ht="10.15" customHeight="1" x14ac:dyDescent="0.2">
      <c r="A47" s="139"/>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27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Y47" s="104" t="s">
        <v>285</v>
      </c>
      <c r="BZ47" s="105"/>
      <c r="CA47" s="105"/>
      <c r="CB47" s="105"/>
      <c r="CC47" s="105"/>
      <c r="CD47" s="105"/>
      <c r="CE47" s="105"/>
      <c r="CF47" s="105"/>
      <c r="CG47" s="105"/>
      <c r="CH47" s="105"/>
      <c r="CI47" s="105"/>
      <c r="CJ47" s="105"/>
      <c r="CK47" s="105"/>
      <c r="CL47" s="105"/>
      <c r="CM47" s="105"/>
      <c r="CN47" s="105"/>
      <c r="CO47" s="105"/>
      <c r="CP47" s="104"/>
      <c r="CQ47" s="105"/>
      <c r="CR47" s="106"/>
      <c r="CS47" s="104"/>
      <c r="CT47" s="105"/>
      <c r="CU47" s="106"/>
      <c r="CV47" s="246"/>
      <c r="CW47" s="247"/>
      <c r="CX47" s="247"/>
      <c r="CY47" s="247"/>
      <c r="CZ47" s="248"/>
    </row>
    <row r="48" spans="1:113" ht="10.15" customHeight="1" x14ac:dyDescent="0.2">
      <c r="A48" s="139"/>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Y48" s="104"/>
      <c r="BZ48" s="105"/>
      <c r="CA48" s="105"/>
      <c r="CB48" s="105"/>
      <c r="CC48" s="105"/>
      <c r="CD48" s="105"/>
      <c r="CE48" s="105"/>
      <c r="CF48" s="105"/>
      <c r="CG48" s="105"/>
      <c r="CH48" s="105"/>
      <c r="CI48" s="105"/>
      <c r="CJ48" s="105"/>
      <c r="CK48" s="105"/>
      <c r="CL48" s="105"/>
      <c r="CM48" s="105"/>
      <c r="CN48" s="105"/>
      <c r="CO48" s="105"/>
      <c r="CP48" s="104" t="s">
        <v>284</v>
      </c>
      <c r="CQ48" s="105"/>
      <c r="CR48" s="106"/>
      <c r="CS48" s="107" t="s">
        <v>107</v>
      </c>
      <c r="CT48" s="105"/>
      <c r="CU48" s="106"/>
      <c r="CV48" s="105" t="s">
        <v>108</v>
      </c>
      <c r="CW48" s="105"/>
      <c r="CX48" s="105"/>
      <c r="CY48" s="105"/>
      <c r="CZ48" s="108"/>
    </row>
    <row r="49" spans="1:104" ht="10.15" customHeight="1" x14ac:dyDescent="0.2">
      <c r="A49" s="139"/>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Y49" s="109" t="s">
        <v>283</v>
      </c>
      <c r="BZ49" s="110"/>
      <c r="CA49" s="110"/>
      <c r="CB49" s="110"/>
      <c r="CC49" s="110"/>
      <c r="CD49" s="110"/>
      <c r="CE49" s="110"/>
      <c r="CF49" s="110"/>
      <c r="CG49" s="110"/>
      <c r="CH49" s="110"/>
      <c r="CI49" s="110"/>
      <c r="CJ49" s="110"/>
      <c r="CK49" s="110"/>
      <c r="CL49" s="110"/>
      <c r="CM49" s="110"/>
      <c r="CN49" s="110"/>
      <c r="CO49" s="111"/>
      <c r="CP49" s="99" t="s">
        <v>273</v>
      </c>
      <c r="CZ49" s="113"/>
    </row>
    <row r="50" spans="1:104" ht="10.15" customHeight="1" x14ac:dyDescent="0.2">
      <c r="A50" s="139"/>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Y50" s="115"/>
      <c r="CO50" s="116"/>
      <c r="CZ50" s="113"/>
    </row>
    <row r="51" spans="1:104" ht="10.15" customHeight="1" x14ac:dyDescent="0.2">
      <c r="A51" s="139"/>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272" t="str">
        <f>IF(CL23=0,"diamètre filtre",CL23&amp;"""")</f>
        <v>diamètre filtre</v>
      </c>
      <c r="AE51" s="272"/>
      <c r="AF51" s="272"/>
      <c r="AG51" s="272"/>
      <c r="AH51" s="272"/>
      <c r="AI51" s="272"/>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Y51" s="240" t="str">
        <f>'Données du projet'!N45</f>
        <v>BOFAS</v>
      </c>
      <c r="BZ51" s="241"/>
      <c r="CA51" s="241"/>
      <c r="CB51" s="241"/>
      <c r="CC51" s="241"/>
      <c r="CD51" s="241"/>
      <c r="CE51" s="241"/>
      <c r="CF51" s="241"/>
      <c r="CG51" s="241"/>
      <c r="CH51" s="241"/>
      <c r="CI51" s="241"/>
      <c r="CJ51" s="241"/>
      <c r="CK51" s="241"/>
      <c r="CL51" s="241"/>
      <c r="CM51" s="241"/>
      <c r="CN51" s="241"/>
      <c r="CO51" s="242"/>
      <c r="CP51" s="243">
        <f>'Données du projet'!AE45</f>
        <v>0</v>
      </c>
      <c r="CQ51" s="244"/>
      <c r="CR51" s="244"/>
      <c r="CS51" s="244"/>
      <c r="CT51" s="244"/>
      <c r="CU51" s="244"/>
      <c r="CV51" s="244"/>
      <c r="CW51" s="244"/>
      <c r="CX51" s="244"/>
      <c r="CY51" s="244"/>
      <c r="CZ51" s="245"/>
    </row>
    <row r="52" spans="1:104" ht="10.15" customHeight="1" x14ac:dyDescent="0.2">
      <c r="A52" s="139"/>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Y52" s="117"/>
      <c r="BZ52" s="118"/>
      <c r="CA52" s="118"/>
      <c r="CB52" s="118"/>
      <c r="CC52" s="118"/>
      <c r="CD52" s="118"/>
      <c r="CE52" s="118"/>
      <c r="CF52" s="118"/>
      <c r="CG52" s="118"/>
      <c r="CH52" s="118"/>
      <c r="CI52" s="118"/>
      <c r="CJ52" s="118"/>
      <c r="CK52" s="118"/>
      <c r="CL52" s="118"/>
      <c r="CM52" s="118"/>
      <c r="CN52" s="118"/>
      <c r="CO52" s="119"/>
      <c r="CP52" s="117"/>
      <c r="CQ52" s="118"/>
      <c r="CR52" s="118"/>
      <c r="CS52" s="118"/>
      <c r="CT52" s="118"/>
      <c r="CU52" s="118"/>
      <c r="CV52" s="118"/>
      <c r="CW52" s="118"/>
      <c r="CX52" s="118"/>
      <c r="CY52" s="118"/>
      <c r="CZ52" s="120"/>
    </row>
    <row r="53" spans="1:104" ht="10.15" customHeight="1" x14ac:dyDescent="0.2">
      <c r="A53" s="139"/>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273" t="str">
        <f>IF(CL19=0,"diamètre forage",CL19)</f>
        <v>diamètre forage</v>
      </c>
      <c r="AD53" s="273"/>
      <c r="AE53" s="273"/>
      <c r="AF53" s="273"/>
      <c r="AG53" s="273"/>
      <c r="AH53" s="273"/>
      <c r="AI53" s="273"/>
      <c r="AJ53" s="273"/>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Y53" s="109" t="s">
        <v>111</v>
      </c>
      <c r="BZ53" s="110"/>
      <c r="CA53" s="110"/>
      <c r="CB53" s="110"/>
      <c r="CC53" s="110"/>
      <c r="CD53" s="110"/>
      <c r="CE53" s="110"/>
      <c r="CF53" s="110"/>
      <c r="CG53" s="110"/>
      <c r="CH53" s="110"/>
      <c r="CI53" s="110"/>
      <c r="CJ53" s="110"/>
      <c r="CK53" s="110"/>
      <c r="CL53" s="110"/>
      <c r="CM53" s="110"/>
      <c r="CN53" s="110"/>
      <c r="CO53" s="111"/>
      <c r="CZ53" s="113"/>
    </row>
    <row r="54" spans="1:104" ht="10.15" customHeight="1" x14ac:dyDescent="0.2">
      <c r="A54" s="127"/>
      <c r="AV54" s="140"/>
      <c r="BY54" s="115"/>
      <c r="CO54" s="116"/>
      <c r="CZ54" s="113"/>
    </row>
    <row r="55" spans="1:104" ht="10.15" customHeight="1" x14ac:dyDescent="0.2">
      <c r="A55" s="127"/>
      <c r="BY55" s="240">
        <f>'Données du projet'!N49</f>
        <v>0</v>
      </c>
      <c r="BZ55" s="241"/>
      <c r="CA55" s="241"/>
      <c r="CB55" s="241"/>
      <c r="CC55" s="241"/>
      <c r="CD55" s="241"/>
      <c r="CE55" s="241"/>
      <c r="CF55" s="241"/>
      <c r="CG55" s="241"/>
      <c r="CH55" s="241"/>
      <c r="CI55" s="241"/>
      <c r="CJ55" s="241"/>
      <c r="CK55" s="241"/>
      <c r="CL55" s="241"/>
      <c r="CM55" s="241"/>
      <c r="CN55" s="241"/>
      <c r="CO55" s="242"/>
      <c r="CZ55" s="113"/>
    </row>
    <row r="56" spans="1:104" ht="10.15" customHeight="1" x14ac:dyDescent="0.2">
      <c r="A56" s="127"/>
      <c r="D56" s="99" t="s">
        <v>145</v>
      </c>
      <c r="BY56" s="117"/>
      <c r="BZ56" s="118"/>
      <c r="CA56" s="118"/>
      <c r="CB56" s="118"/>
      <c r="CC56" s="118"/>
      <c r="CD56" s="118"/>
      <c r="CE56" s="118"/>
      <c r="CF56" s="118"/>
      <c r="CG56" s="118"/>
      <c r="CH56" s="118"/>
      <c r="CI56" s="118"/>
      <c r="CJ56" s="118"/>
      <c r="CK56" s="118"/>
      <c r="CL56" s="118"/>
      <c r="CM56" s="118"/>
      <c r="CN56" s="118"/>
      <c r="CO56" s="119"/>
      <c r="CZ56" s="113"/>
    </row>
    <row r="57" spans="1:104" ht="10.15" customHeight="1" x14ac:dyDescent="0.2">
      <c r="A57" s="127"/>
      <c r="D57" s="99" t="s">
        <v>189</v>
      </c>
      <c r="BY57" s="109" t="s">
        <v>112</v>
      </c>
      <c r="BZ57" s="110"/>
      <c r="CA57" s="110"/>
      <c r="CB57" s="110"/>
      <c r="CC57" s="110"/>
      <c r="CD57" s="110"/>
      <c r="CE57" s="110"/>
      <c r="CF57" s="110"/>
      <c r="CG57" s="110"/>
      <c r="CH57" s="110"/>
      <c r="CI57" s="110"/>
      <c r="CJ57" s="110"/>
      <c r="CK57" s="110"/>
      <c r="CL57" s="110"/>
      <c r="CM57" s="110"/>
      <c r="CN57" s="110"/>
      <c r="CO57" s="111"/>
      <c r="CZ57" s="113"/>
    </row>
    <row r="58" spans="1:104" ht="10.15" customHeight="1" x14ac:dyDescent="0.2">
      <c r="A58" s="127"/>
      <c r="D58" s="99" t="s">
        <v>293</v>
      </c>
      <c r="BY58" s="264" t="s">
        <v>401</v>
      </c>
      <c r="BZ58" s="265"/>
      <c r="CA58" s="265"/>
      <c r="CB58" s="265"/>
      <c r="CC58" s="265"/>
      <c r="CD58" s="265"/>
      <c r="CE58" s="265"/>
      <c r="CF58" s="265"/>
      <c r="CG58" s="265"/>
      <c r="CH58" s="265"/>
      <c r="CI58" s="265"/>
      <c r="CJ58" s="265"/>
      <c r="CK58" s="265"/>
      <c r="CL58" s="265"/>
      <c r="CM58" s="265"/>
      <c r="CN58" s="265"/>
      <c r="CO58" s="266"/>
      <c r="CZ58" s="113"/>
    </row>
    <row r="59" spans="1:104" ht="10.15" customHeight="1" x14ac:dyDescent="0.2">
      <c r="A59" s="127"/>
      <c r="D59" s="99" t="s">
        <v>292</v>
      </c>
      <c r="BY59" s="267"/>
      <c r="BZ59" s="265"/>
      <c r="CA59" s="265"/>
      <c r="CB59" s="265"/>
      <c r="CC59" s="265"/>
      <c r="CD59" s="265"/>
      <c r="CE59" s="265"/>
      <c r="CF59" s="265"/>
      <c r="CG59" s="265"/>
      <c r="CH59" s="265"/>
      <c r="CI59" s="265"/>
      <c r="CJ59" s="265"/>
      <c r="CK59" s="265"/>
      <c r="CL59" s="265"/>
      <c r="CM59" s="265"/>
      <c r="CN59" s="265"/>
      <c r="CO59" s="266"/>
      <c r="CZ59" s="113"/>
    </row>
    <row r="60" spans="1:104" ht="10.15" customHeight="1" x14ac:dyDescent="0.2">
      <c r="A60" s="127"/>
      <c r="D60" s="99" t="s">
        <v>172</v>
      </c>
      <c r="BY60" s="268"/>
      <c r="BZ60" s="269"/>
      <c r="CA60" s="269"/>
      <c r="CB60" s="269"/>
      <c r="CC60" s="269"/>
      <c r="CD60" s="269"/>
      <c r="CE60" s="269"/>
      <c r="CF60" s="269"/>
      <c r="CG60" s="269"/>
      <c r="CH60" s="269"/>
      <c r="CI60" s="269"/>
      <c r="CJ60" s="269"/>
      <c r="CK60" s="269"/>
      <c r="CL60" s="269"/>
      <c r="CM60" s="269"/>
      <c r="CN60" s="269"/>
      <c r="CO60" s="270"/>
      <c r="CZ60" s="113"/>
    </row>
    <row r="61" spans="1:104" ht="10.15" customHeight="1" x14ac:dyDescent="0.2">
      <c r="A61" s="127"/>
      <c r="D61" s="99" t="s">
        <v>376</v>
      </c>
      <c r="BY61" s="223" t="s">
        <v>114</v>
      </c>
      <c r="BZ61" s="224"/>
      <c r="CA61" s="224"/>
      <c r="CB61" s="230"/>
      <c r="CC61" s="223" t="s">
        <v>115</v>
      </c>
      <c r="CD61" s="224"/>
      <c r="CE61" s="224"/>
      <c r="CF61" s="230"/>
      <c r="CG61" s="223" t="s">
        <v>116</v>
      </c>
      <c r="CH61" s="224"/>
      <c r="CI61" s="224"/>
      <c r="CJ61" s="224"/>
      <c r="CK61" s="230"/>
      <c r="CL61" s="223" t="s">
        <v>117</v>
      </c>
      <c r="CM61" s="224"/>
      <c r="CN61" s="224"/>
      <c r="CO61" s="230"/>
      <c r="CP61" s="223" t="s">
        <v>118</v>
      </c>
      <c r="CQ61" s="224"/>
      <c r="CR61" s="224"/>
      <c r="CS61" s="224"/>
      <c r="CT61" s="230"/>
      <c r="CU61" s="223" t="s">
        <v>119</v>
      </c>
      <c r="CV61" s="224"/>
      <c r="CW61" s="224"/>
      <c r="CX61" s="224"/>
      <c r="CY61" s="224"/>
      <c r="CZ61" s="225"/>
    </row>
    <row r="62" spans="1:104" ht="10.15" customHeight="1" thickBot="1" x14ac:dyDescent="0.25">
      <c r="A62" s="13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41"/>
      <c r="BY62" s="226"/>
      <c r="BZ62" s="227"/>
      <c r="CA62" s="227"/>
      <c r="CB62" s="228"/>
      <c r="CC62" s="201" t="s">
        <v>279</v>
      </c>
      <c r="CD62" s="202"/>
      <c r="CE62" s="202"/>
      <c r="CF62" s="202"/>
      <c r="CG62" s="226"/>
      <c r="CH62" s="227"/>
      <c r="CI62" s="227"/>
      <c r="CJ62" s="227"/>
      <c r="CK62" s="228"/>
      <c r="CL62" s="226"/>
      <c r="CM62" s="227"/>
      <c r="CN62" s="227"/>
      <c r="CO62" s="228"/>
      <c r="CP62" s="226">
        <f>'Données du projet'!AE56</f>
        <v>0</v>
      </c>
      <c r="CQ62" s="227"/>
      <c r="CR62" s="227"/>
      <c r="CS62" s="227"/>
      <c r="CT62" s="228"/>
      <c r="CU62" s="226" t="s">
        <v>238</v>
      </c>
      <c r="CV62" s="227"/>
      <c r="CW62" s="227"/>
      <c r="CX62" s="227"/>
      <c r="CY62" s="227"/>
      <c r="CZ62" s="229"/>
    </row>
    <row r="63" spans="1:104" ht="10.15" customHeight="1" x14ac:dyDescent="0.2"/>
    <row r="64" spans="1:10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79" ht="10.15" customHeight="1" x14ac:dyDescent="0.2"/>
    <row r="80" ht="10.15" customHeight="1" x14ac:dyDescent="0.2"/>
    <row r="81" ht="10.15" customHeight="1" x14ac:dyDescent="0.2"/>
    <row r="82" ht="10.15" customHeight="1" x14ac:dyDescent="0.2"/>
    <row r="83" ht="10.15" customHeight="1" x14ac:dyDescent="0.2"/>
    <row r="84" ht="10.15" customHeight="1" x14ac:dyDescent="0.2"/>
    <row r="85" ht="10.15" customHeight="1" x14ac:dyDescent="0.2"/>
    <row r="86" ht="10.15" customHeight="1" x14ac:dyDescent="0.2"/>
    <row r="87" ht="10.15" customHeight="1" x14ac:dyDescent="0.2"/>
    <row r="88" ht="10.15" customHeight="1" x14ac:dyDescent="0.2"/>
    <row r="89" ht="10.15" customHeight="1" x14ac:dyDescent="0.2"/>
    <row r="90" ht="10.15" customHeight="1" x14ac:dyDescent="0.2"/>
  </sheetData>
  <sheetProtection selectLockedCells="1"/>
  <mergeCells count="33">
    <mergeCell ref="E13:P14"/>
    <mergeCell ref="CL24:CN24"/>
    <mergeCell ref="CL23:CN23"/>
    <mergeCell ref="CL19:CN19"/>
    <mergeCell ref="Y9:Y12"/>
    <mergeCell ref="A11:P12"/>
    <mergeCell ref="AZ8:AZ11"/>
    <mergeCell ref="Y20:Y24"/>
    <mergeCell ref="CL20:CN20"/>
    <mergeCell ref="W27:W35"/>
    <mergeCell ref="Y45:Y47"/>
    <mergeCell ref="BY61:CB61"/>
    <mergeCell ref="AD51:AI51"/>
    <mergeCell ref="AC53:AJ53"/>
    <mergeCell ref="Y31:Y40"/>
    <mergeCell ref="CG62:CK62"/>
    <mergeCell ref="CL62:CO62"/>
    <mergeCell ref="BY51:CO51"/>
    <mergeCell ref="BY55:CO55"/>
    <mergeCell ref="BY62:CB62"/>
    <mergeCell ref="CC62:CF62"/>
    <mergeCell ref="CL61:CO61"/>
    <mergeCell ref="CG61:CK61"/>
    <mergeCell ref="CC61:CF61"/>
    <mergeCell ref="BY58:CO60"/>
    <mergeCell ref="CO16:CQ16"/>
    <mergeCell ref="CO15:CQ15"/>
    <mergeCell ref="CP62:CT62"/>
    <mergeCell ref="CU62:CZ62"/>
    <mergeCell ref="CP51:CZ51"/>
    <mergeCell ref="CV47:CZ47"/>
    <mergeCell ref="CU61:CZ61"/>
    <mergeCell ref="CP61:CT61"/>
  </mergeCells>
  <dataValidations count="3">
    <dataValidation type="list" allowBlank="1" showInputMessage="1" showErrorMessage="1" sqref="CO15:CQ16" xr:uid="{00000000-0002-0000-0600-000000000000}">
      <formula1>$DH$31:$DH$39</formula1>
    </dataValidation>
    <dataValidation type="list" allowBlank="1" showInputMessage="1" showErrorMessage="1" sqref="CL23:CN23" xr:uid="{00000000-0002-0000-0600-000001000000}">
      <formula1>$DH$20:$DH$25</formula1>
    </dataValidation>
    <dataValidation type="list" allowBlank="1" showInputMessage="1" showErrorMessage="1" sqref="CL19:CN19" xr:uid="{00000000-0002-0000-0600-000002000000}">
      <formula1>$DH$5:$DH$10</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oddHeader>&amp;C&amp;"Trebuchet MS,Standaard"&amp;F</oddHeader>
    <oddFooter>&amp;L&amp;"Trebuchet MS,Standaard"Date d'impression: &amp;D&amp;R&amp;"Trebuchet MS,Standaard"&amp;P/&amp;N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I90"/>
  <sheetViews>
    <sheetView zoomScale="115" zoomScaleNormal="115" workbookViewId="0">
      <selection activeCell="CO15" sqref="CL15:CO15"/>
    </sheetView>
  </sheetViews>
  <sheetFormatPr defaultRowHeight="13.5" x14ac:dyDescent="0.2"/>
  <cols>
    <col min="1" max="109" width="1.7109375" style="99" customWidth="1"/>
    <col min="110" max="113" width="0" style="99" hidden="1" customWidth="1"/>
    <col min="114" max="16384" width="9.140625" style="99"/>
  </cols>
  <sheetData>
    <row r="1" spans="1:113" x14ac:dyDescent="0.2">
      <c r="A1" s="123"/>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6"/>
    </row>
    <row r="2" spans="1:113" x14ac:dyDescent="0.2">
      <c r="A2" s="127"/>
      <c r="CZ2" s="113"/>
    </row>
    <row r="3" spans="1:113" x14ac:dyDescent="0.2">
      <c r="A3" s="127"/>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CZ3" s="113"/>
    </row>
    <row r="4" spans="1:113" ht="10.15" customHeight="1" x14ac:dyDescent="0.2">
      <c r="A4" s="127"/>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CZ4" s="113"/>
      <c r="DH4" s="99" t="s">
        <v>242</v>
      </c>
    </row>
    <row r="5" spans="1:113" ht="10.15" customHeight="1" x14ac:dyDescent="0.2">
      <c r="A5" s="127"/>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CZ5" s="113"/>
      <c r="DH5" s="99">
        <v>110</v>
      </c>
      <c r="DI5" s="99" t="s">
        <v>73</v>
      </c>
    </row>
    <row r="6" spans="1:113" ht="10.15" customHeight="1" x14ac:dyDescent="0.2">
      <c r="A6" s="127"/>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8"/>
      <c r="AF6" s="128" t="s">
        <v>0</v>
      </c>
      <c r="AG6" s="121"/>
      <c r="AH6" s="121"/>
      <c r="AI6" s="121"/>
      <c r="AJ6" s="121"/>
      <c r="AK6" s="121"/>
      <c r="AL6" s="121"/>
      <c r="AM6" s="121"/>
      <c r="AN6" s="121"/>
      <c r="AO6" s="121"/>
      <c r="AP6" s="121"/>
      <c r="AQ6" s="121"/>
      <c r="AR6" s="121"/>
      <c r="AS6" s="121"/>
      <c r="AT6" s="121"/>
      <c r="AU6" s="121"/>
      <c r="AV6" s="121"/>
      <c r="AW6" s="121"/>
      <c r="AX6" s="121"/>
      <c r="AY6" s="121"/>
      <c r="AZ6" s="121"/>
      <c r="BA6" s="121"/>
      <c r="BB6" s="121"/>
      <c r="CZ6" s="113"/>
      <c r="DH6" s="99">
        <v>160</v>
      </c>
      <c r="DI6" s="99" t="s">
        <v>73</v>
      </c>
    </row>
    <row r="7" spans="1:113" ht="10.15" customHeight="1" x14ac:dyDescent="0.2">
      <c r="A7" s="127"/>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t="s">
        <v>140</v>
      </c>
      <c r="AS7" s="121"/>
      <c r="AT7" s="121"/>
      <c r="AU7" s="121"/>
      <c r="AV7" s="121"/>
      <c r="AW7" s="121"/>
      <c r="AX7" s="121"/>
      <c r="AY7" s="121"/>
      <c r="AZ7" s="121"/>
      <c r="BA7" s="121"/>
      <c r="BB7" s="121"/>
      <c r="BY7" s="99" t="s">
        <v>130</v>
      </c>
      <c r="CZ7" s="113"/>
      <c r="DH7" s="99">
        <v>210</v>
      </c>
      <c r="DI7" s="99" t="s">
        <v>73</v>
      </c>
    </row>
    <row r="8" spans="1:113" ht="10.15" customHeight="1" x14ac:dyDescent="0.2">
      <c r="A8" s="127"/>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261" t="s">
        <v>141</v>
      </c>
      <c r="AZ8" s="121"/>
      <c r="BA8" s="121"/>
      <c r="BB8" s="121"/>
      <c r="CD8" s="99" t="s">
        <v>280</v>
      </c>
      <c r="CZ8" s="113"/>
      <c r="DH8" s="99">
        <v>240</v>
      </c>
      <c r="DI8" s="99" t="s">
        <v>73</v>
      </c>
    </row>
    <row r="9" spans="1:113" ht="10.15" customHeight="1" x14ac:dyDescent="0.2">
      <c r="A9" s="127"/>
      <c r="B9" s="121"/>
      <c r="C9" s="121"/>
      <c r="D9" s="121"/>
      <c r="E9" s="121"/>
      <c r="F9" s="121"/>
      <c r="G9" s="121"/>
      <c r="H9" s="121"/>
      <c r="I9" s="121"/>
      <c r="J9" s="121"/>
      <c r="K9" s="121"/>
      <c r="L9" s="121"/>
      <c r="M9" s="121"/>
      <c r="N9" s="121"/>
      <c r="O9" s="121"/>
      <c r="P9" s="121"/>
      <c r="Q9" s="121"/>
      <c r="R9" s="121"/>
      <c r="S9" s="121"/>
      <c r="T9" s="121"/>
      <c r="U9" s="121"/>
      <c r="V9" s="121"/>
      <c r="W9" s="121"/>
      <c r="X9" s="121"/>
      <c r="Y9" s="263" t="s">
        <v>19</v>
      </c>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261"/>
      <c r="AZ9" s="121"/>
      <c r="BA9" s="121"/>
      <c r="BB9" s="121"/>
      <c r="CD9" s="99" t="s">
        <v>131</v>
      </c>
      <c r="CZ9" s="113"/>
      <c r="DH9" s="99">
        <v>280</v>
      </c>
      <c r="DI9" s="99" t="s">
        <v>73</v>
      </c>
    </row>
    <row r="10" spans="1:113" ht="10.15" customHeight="1" x14ac:dyDescent="0.2">
      <c r="A10" s="127"/>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263"/>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261"/>
      <c r="AZ10" s="121"/>
      <c r="BA10" s="121"/>
      <c r="BB10" s="121"/>
      <c r="CD10" s="99" t="s">
        <v>149</v>
      </c>
      <c r="CZ10" s="113"/>
      <c r="DH10" s="99">
        <v>320</v>
      </c>
      <c r="DI10" s="99" t="s">
        <v>73</v>
      </c>
    </row>
    <row r="11" spans="1:113" ht="10.15" customHeight="1" x14ac:dyDescent="0.2">
      <c r="A11" s="127"/>
      <c r="B11" s="121"/>
      <c r="C11" s="274" t="str">
        <f>"vers installation de traitement eau - "&amp;CL15&amp;" mm"</f>
        <v>vers installation de traitement eau -  mm</v>
      </c>
      <c r="D11" s="274"/>
      <c r="E11" s="274"/>
      <c r="F11" s="274"/>
      <c r="G11" s="274"/>
      <c r="H11" s="274"/>
      <c r="I11" s="274"/>
      <c r="J11" s="274"/>
      <c r="K11" s="274"/>
      <c r="L11" s="274"/>
      <c r="M11" s="274"/>
      <c r="N11" s="274"/>
      <c r="O11" s="274"/>
      <c r="P11" s="274"/>
      <c r="Q11" s="121"/>
      <c r="R11" s="121"/>
      <c r="S11" s="121"/>
      <c r="T11" s="121"/>
      <c r="U11" s="121"/>
      <c r="V11" s="121"/>
      <c r="W11" s="121"/>
      <c r="X11" s="121"/>
      <c r="Y11" s="263"/>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261"/>
      <c r="AZ11" s="121"/>
      <c r="BA11" s="121"/>
      <c r="BB11" s="121"/>
      <c r="CD11" s="99" t="s">
        <v>150</v>
      </c>
      <c r="CZ11" s="113"/>
    </row>
    <row r="12" spans="1:113" ht="10.15" customHeight="1" x14ac:dyDescent="0.2">
      <c r="A12" s="127"/>
      <c r="B12" s="121"/>
      <c r="C12" s="274"/>
      <c r="D12" s="274"/>
      <c r="E12" s="274"/>
      <c r="F12" s="274"/>
      <c r="G12" s="274"/>
      <c r="H12" s="274"/>
      <c r="I12" s="274"/>
      <c r="J12" s="274"/>
      <c r="K12" s="274"/>
      <c r="L12" s="274"/>
      <c r="M12" s="274"/>
      <c r="N12" s="274"/>
      <c r="O12" s="274"/>
      <c r="P12" s="274"/>
      <c r="Q12" s="121"/>
      <c r="R12" s="121"/>
      <c r="S12" s="121"/>
      <c r="T12" s="121"/>
      <c r="U12" s="121"/>
      <c r="V12" s="121"/>
      <c r="W12" s="121"/>
      <c r="X12" s="121"/>
      <c r="Y12" s="263"/>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Y12" s="99" t="s">
        <v>7</v>
      </c>
      <c r="CA12" s="99" t="s">
        <v>132</v>
      </c>
      <c r="CZ12" s="113"/>
      <c r="DH12" s="99" t="s">
        <v>241</v>
      </c>
    </row>
    <row r="13" spans="1:113" ht="10.15" customHeight="1" x14ac:dyDescent="0.2">
      <c r="A13" s="127"/>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Y13" s="99" t="s">
        <v>12</v>
      </c>
      <c r="CA13" s="99" t="s">
        <v>133</v>
      </c>
      <c r="CZ13" s="113"/>
      <c r="DH13" s="99">
        <v>1</v>
      </c>
      <c r="DI13" s="99" t="s">
        <v>73</v>
      </c>
    </row>
    <row r="14" spans="1:113" ht="10.15" customHeight="1" x14ac:dyDescent="0.2">
      <c r="A14" s="127"/>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Y14" s="99" t="s">
        <v>13</v>
      </c>
      <c r="CA14" s="99" t="s">
        <v>308</v>
      </c>
      <c r="CZ14" s="113"/>
      <c r="DH14" s="99">
        <v>2</v>
      </c>
      <c r="DI14" s="99" t="s">
        <v>73</v>
      </c>
    </row>
    <row r="15" spans="1:113" ht="10.15" customHeight="1" x14ac:dyDescent="0.2">
      <c r="A15" s="127"/>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Y15" s="99" t="s">
        <v>14</v>
      </c>
      <c r="CA15" s="99" t="s">
        <v>307</v>
      </c>
      <c r="CL15" s="254"/>
      <c r="CM15" s="254"/>
      <c r="CN15" s="254"/>
      <c r="CO15" s="99" t="s">
        <v>67</v>
      </c>
      <c r="CZ15" s="113"/>
      <c r="DH15" s="99">
        <v>3</v>
      </c>
      <c r="DI15" s="99" t="s">
        <v>73</v>
      </c>
    </row>
    <row r="16" spans="1:113" ht="10.15" customHeight="1" x14ac:dyDescent="0.2">
      <c r="A16" s="127"/>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Y16" s="99" t="s">
        <v>53</v>
      </c>
      <c r="CA16" s="99" t="s">
        <v>229</v>
      </c>
      <c r="CZ16" s="113"/>
      <c r="DH16" s="99" t="s">
        <v>360</v>
      </c>
      <c r="DI16" s="99" t="s">
        <v>73</v>
      </c>
    </row>
    <row r="17" spans="1:113" ht="10.15" customHeight="1" x14ac:dyDescent="0.2">
      <c r="A17" s="127"/>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Y17" s="99" t="s">
        <v>59</v>
      </c>
      <c r="CA17" s="99" t="s">
        <v>151</v>
      </c>
      <c r="CZ17" s="113"/>
      <c r="DH17" s="99">
        <v>6</v>
      </c>
      <c r="DI17" s="99" t="s">
        <v>73</v>
      </c>
    </row>
    <row r="18" spans="1:113" ht="10.15" customHeight="1" x14ac:dyDescent="0.2">
      <c r="A18" s="127"/>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CB18" s="99" t="s">
        <v>306</v>
      </c>
      <c r="CK18" s="254"/>
      <c r="CL18" s="252"/>
      <c r="CM18" s="252"/>
      <c r="CN18" s="99" t="s">
        <v>67</v>
      </c>
      <c r="CZ18" s="113"/>
      <c r="DH18" s="99">
        <v>8</v>
      </c>
      <c r="DI18" s="99" t="s">
        <v>73</v>
      </c>
    </row>
    <row r="19" spans="1:113" ht="10.15" customHeight="1" x14ac:dyDescent="0.2">
      <c r="A19" s="127"/>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CB19" s="99" t="s">
        <v>305</v>
      </c>
      <c r="CK19" s="254"/>
      <c r="CL19" s="252"/>
      <c r="CM19" s="252"/>
      <c r="CN19" s="99" t="s">
        <v>73</v>
      </c>
      <c r="CZ19" s="113"/>
      <c r="DH19" s="99" t="s">
        <v>65</v>
      </c>
    </row>
    <row r="20" spans="1:113" ht="10.15" customHeight="1" x14ac:dyDescent="0.2">
      <c r="A20" s="12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263" t="s">
        <v>61</v>
      </c>
      <c r="Z20" s="121"/>
      <c r="AA20" s="121"/>
      <c r="AB20" s="121"/>
      <c r="AC20" s="121"/>
      <c r="AD20" s="121"/>
      <c r="AE20" s="121"/>
      <c r="AF20" s="121"/>
      <c r="AG20" s="121"/>
      <c r="AH20" s="128"/>
      <c r="AI20" s="128"/>
      <c r="AJ20" s="128"/>
      <c r="AK20" s="121"/>
      <c r="AL20" s="121"/>
      <c r="AM20" s="121"/>
      <c r="AN20" s="121"/>
      <c r="AO20" s="121"/>
      <c r="AP20" s="121"/>
      <c r="AQ20" s="121"/>
      <c r="AR20" s="121"/>
      <c r="AS20" s="121"/>
      <c r="AT20" s="121"/>
      <c r="AU20" s="121"/>
      <c r="AV20" s="121"/>
      <c r="AW20" s="121"/>
      <c r="AX20" s="121"/>
      <c r="AY20" s="121"/>
      <c r="AZ20" s="121"/>
      <c r="BA20" s="121"/>
      <c r="BB20" s="121"/>
      <c r="BY20" s="99" t="s">
        <v>66</v>
      </c>
      <c r="CA20" s="99" t="s">
        <v>135</v>
      </c>
      <c r="CZ20" s="113"/>
      <c r="DH20" s="99">
        <v>1</v>
      </c>
      <c r="DI20" s="99" t="s">
        <v>73</v>
      </c>
    </row>
    <row r="21" spans="1:113" ht="10.15" customHeight="1" x14ac:dyDescent="0.2">
      <c r="A21" s="127"/>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262"/>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Y21" s="99" t="s">
        <v>79</v>
      </c>
      <c r="CA21" s="99" t="s">
        <v>200</v>
      </c>
      <c r="CZ21" s="113"/>
      <c r="DH21" s="99">
        <v>2</v>
      </c>
      <c r="DI21" s="99" t="s">
        <v>73</v>
      </c>
    </row>
    <row r="22" spans="1:113" ht="10.15" customHeight="1" x14ac:dyDescent="0.2">
      <c r="A22" s="127"/>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262"/>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CB22" s="99" t="s">
        <v>154</v>
      </c>
      <c r="CK22" s="254"/>
      <c r="CL22" s="252"/>
      <c r="CM22" s="252"/>
      <c r="CN22" s="99" t="s">
        <v>72</v>
      </c>
      <c r="CZ22" s="113"/>
      <c r="DH22" s="99">
        <v>3</v>
      </c>
      <c r="DI22" s="99" t="s">
        <v>73</v>
      </c>
    </row>
    <row r="23" spans="1:113" ht="10.15" customHeight="1" x14ac:dyDescent="0.2">
      <c r="A23" s="127"/>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262"/>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CB23" s="99" t="s">
        <v>296</v>
      </c>
      <c r="CK23" s="254"/>
      <c r="CL23" s="252"/>
      <c r="CM23" s="252"/>
      <c r="CN23" s="99" t="s">
        <v>287</v>
      </c>
      <c r="CZ23" s="113"/>
      <c r="DH23" s="99" t="s">
        <v>360</v>
      </c>
      <c r="DI23" s="99" t="s">
        <v>73</v>
      </c>
    </row>
    <row r="24" spans="1:113" ht="10.15" customHeight="1" x14ac:dyDescent="0.2">
      <c r="A24" s="127"/>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262"/>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Y24" s="99" t="s">
        <v>83</v>
      </c>
      <c r="CA24" s="99" t="s">
        <v>173</v>
      </c>
      <c r="CZ24" s="113"/>
      <c r="DH24" s="99">
        <v>6</v>
      </c>
      <c r="DI24" s="99" t="s">
        <v>73</v>
      </c>
    </row>
    <row r="25" spans="1:113" ht="10.15" customHeight="1" x14ac:dyDescent="0.2">
      <c r="A25" s="127"/>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CZ25" s="113"/>
      <c r="DH25" s="99">
        <v>8</v>
      </c>
      <c r="DI25" s="99" t="s">
        <v>73</v>
      </c>
    </row>
    <row r="26" spans="1:113" ht="10.15" customHeight="1" x14ac:dyDescent="0.2">
      <c r="A26" s="127"/>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Y26" s="99" t="s">
        <v>139</v>
      </c>
      <c r="CZ26" s="113"/>
    </row>
    <row r="27" spans="1:113" ht="10.15" customHeight="1" x14ac:dyDescent="0.2">
      <c r="A27" s="127"/>
      <c r="B27" s="121"/>
      <c r="C27" s="121"/>
      <c r="D27" s="121"/>
      <c r="E27" s="121"/>
      <c r="F27" s="121"/>
      <c r="G27" s="121"/>
      <c r="H27" s="121"/>
      <c r="I27" s="121"/>
      <c r="J27" s="121"/>
      <c r="K27" s="121"/>
      <c r="L27" s="121"/>
      <c r="M27" s="121"/>
      <c r="N27" s="121"/>
      <c r="O27" s="121"/>
      <c r="P27" s="121"/>
      <c r="Q27" s="121"/>
      <c r="R27" s="121"/>
      <c r="S27" s="121"/>
      <c r="T27" s="121"/>
      <c r="U27" s="121"/>
      <c r="V27" s="121"/>
      <c r="W27" s="261" t="str">
        <f>IF(CK19=0,"Profondeur du forage ",CK19*1000)</f>
        <v xml:space="preserve">Profondeur du forage </v>
      </c>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CZ27" s="113"/>
      <c r="DH27" s="99" t="s">
        <v>240</v>
      </c>
      <c r="DI27" s="99" t="s">
        <v>74</v>
      </c>
    </row>
    <row r="28" spans="1:113" ht="10.15" customHeight="1" x14ac:dyDescent="0.2">
      <c r="A28" s="127"/>
      <c r="B28" s="121"/>
      <c r="C28" s="121"/>
      <c r="D28" s="121"/>
      <c r="E28" s="121"/>
      <c r="F28" s="121"/>
      <c r="G28" s="121"/>
      <c r="H28" s="121"/>
      <c r="I28" s="121"/>
      <c r="J28" s="121"/>
      <c r="K28" s="121"/>
      <c r="L28" s="121"/>
      <c r="M28" s="121"/>
      <c r="N28" s="121"/>
      <c r="O28" s="121"/>
      <c r="P28" s="121"/>
      <c r="Q28" s="121"/>
      <c r="R28" s="121"/>
      <c r="S28" s="121"/>
      <c r="T28" s="121"/>
      <c r="U28" s="121"/>
      <c r="V28" s="121"/>
      <c r="W28" s="26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CZ28" s="113"/>
      <c r="DH28" s="99" t="s">
        <v>20</v>
      </c>
      <c r="DI28" s="99" t="s">
        <v>74</v>
      </c>
    </row>
    <row r="29" spans="1:113" ht="10.15" customHeight="1" x14ac:dyDescent="0.2">
      <c r="A29" s="127"/>
      <c r="B29" s="121"/>
      <c r="C29" s="121"/>
      <c r="D29" s="121"/>
      <c r="E29" s="121"/>
      <c r="F29" s="121"/>
      <c r="G29" s="121"/>
      <c r="H29" s="121"/>
      <c r="I29" s="121"/>
      <c r="J29" s="121"/>
      <c r="K29" s="121"/>
      <c r="L29" s="121"/>
      <c r="M29" s="121"/>
      <c r="N29" s="121"/>
      <c r="O29" s="121"/>
      <c r="P29" s="121"/>
      <c r="Q29" s="121"/>
      <c r="R29" s="121"/>
      <c r="S29" s="121"/>
      <c r="T29" s="121"/>
      <c r="U29" s="121"/>
      <c r="V29" s="121"/>
      <c r="W29" s="261"/>
      <c r="X29" s="121"/>
      <c r="Y29" s="130"/>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CZ29" s="113"/>
    </row>
    <row r="30" spans="1:113" ht="10.15" customHeight="1" x14ac:dyDescent="0.2">
      <c r="A30" s="127"/>
      <c r="B30" s="121"/>
      <c r="C30" s="121"/>
      <c r="D30" s="121"/>
      <c r="E30" s="121"/>
      <c r="F30" s="121"/>
      <c r="G30" s="121"/>
      <c r="H30" s="121"/>
      <c r="I30" s="121"/>
      <c r="J30" s="121"/>
      <c r="K30" s="121"/>
      <c r="L30" s="121"/>
      <c r="M30" s="121"/>
      <c r="N30" s="121"/>
      <c r="O30" s="121"/>
      <c r="P30" s="121"/>
      <c r="Q30" s="121"/>
      <c r="R30" s="121"/>
      <c r="S30" s="121"/>
      <c r="T30" s="121"/>
      <c r="U30" s="121"/>
      <c r="V30" s="121"/>
      <c r="W30" s="261"/>
      <c r="X30" s="121"/>
      <c r="Y30" s="130"/>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CZ30" s="113"/>
      <c r="DH30" s="99" t="s">
        <v>239</v>
      </c>
    </row>
    <row r="31" spans="1:113" ht="10.15" customHeight="1" x14ac:dyDescent="0.2">
      <c r="A31" s="127"/>
      <c r="B31" s="121"/>
      <c r="C31" s="121"/>
      <c r="D31" s="121"/>
      <c r="E31" s="121"/>
      <c r="F31" s="121"/>
      <c r="G31" s="121"/>
      <c r="H31" s="121"/>
      <c r="I31" s="121"/>
      <c r="J31" s="121"/>
      <c r="K31" s="121"/>
      <c r="L31" s="121"/>
      <c r="M31" s="121"/>
      <c r="N31" s="121"/>
      <c r="O31" s="121"/>
      <c r="P31" s="121"/>
      <c r="Q31" s="121"/>
      <c r="R31" s="121"/>
      <c r="S31" s="121"/>
      <c r="T31" s="121"/>
      <c r="U31" s="121"/>
      <c r="V31" s="121"/>
      <c r="W31" s="26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CZ31" s="113"/>
      <c r="DH31" s="99">
        <v>20</v>
      </c>
      <c r="DI31" s="99" t="s">
        <v>67</v>
      </c>
    </row>
    <row r="32" spans="1:113" ht="10.15" customHeight="1" x14ac:dyDescent="0.2">
      <c r="A32" s="127"/>
      <c r="B32" s="121"/>
      <c r="C32" s="121"/>
      <c r="D32" s="121"/>
      <c r="E32" s="121"/>
      <c r="F32" s="121"/>
      <c r="G32" s="121"/>
      <c r="H32" s="121"/>
      <c r="I32" s="121"/>
      <c r="J32" s="121"/>
      <c r="K32" s="121"/>
      <c r="L32" s="121"/>
      <c r="M32" s="121"/>
      <c r="N32" s="121"/>
      <c r="O32" s="121"/>
      <c r="P32" s="121"/>
      <c r="Q32" s="121"/>
      <c r="R32" s="121"/>
      <c r="S32" s="121"/>
      <c r="T32" s="121"/>
      <c r="U32" s="121"/>
      <c r="V32" s="121"/>
      <c r="W32" s="261"/>
      <c r="X32" s="121"/>
      <c r="Y32" s="263" t="str">
        <f>IF(CK19=0,"A déterminer",(CK19-CK23)*1000-500)</f>
        <v>A déterminer</v>
      </c>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CZ32" s="113"/>
      <c r="DH32" s="99">
        <v>25</v>
      </c>
      <c r="DI32" s="99" t="s">
        <v>67</v>
      </c>
    </row>
    <row r="33" spans="1:113" ht="10.15" customHeight="1" x14ac:dyDescent="0.2">
      <c r="A33" s="127"/>
      <c r="B33" s="121"/>
      <c r="C33" s="121"/>
      <c r="D33" s="121"/>
      <c r="E33" s="121"/>
      <c r="F33" s="121"/>
      <c r="G33" s="121"/>
      <c r="H33" s="121"/>
      <c r="I33" s="121"/>
      <c r="J33" s="121"/>
      <c r="K33" s="121"/>
      <c r="L33" s="121"/>
      <c r="M33" s="121"/>
      <c r="N33" s="121"/>
      <c r="O33" s="121"/>
      <c r="P33" s="121"/>
      <c r="Q33" s="121"/>
      <c r="R33" s="121"/>
      <c r="S33" s="121"/>
      <c r="T33" s="121"/>
      <c r="U33" s="121"/>
      <c r="V33" s="121"/>
      <c r="W33" s="261"/>
      <c r="X33" s="121"/>
      <c r="Y33" s="263"/>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CZ33" s="113"/>
      <c r="DH33" s="99">
        <v>32</v>
      </c>
      <c r="DI33" s="99" t="s">
        <v>67</v>
      </c>
    </row>
    <row r="34" spans="1:113" ht="10.15" customHeight="1" x14ac:dyDescent="0.2">
      <c r="A34" s="127"/>
      <c r="B34" s="121"/>
      <c r="C34" s="121"/>
      <c r="D34" s="121"/>
      <c r="E34" s="121"/>
      <c r="F34" s="121"/>
      <c r="G34" s="121"/>
      <c r="H34" s="121"/>
      <c r="I34" s="121"/>
      <c r="J34" s="121"/>
      <c r="K34" s="121"/>
      <c r="L34" s="121"/>
      <c r="M34" s="121"/>
      <c r="N34" s="121"/>
      <c r="O34" s="121"/>
      <c r="P34" s="121"/>
      <c r="Q34" s="121"/>
      <c r="R34" s="121"/>
      <c r="S34" s="121"/>
      <c r="T34" s="121"/>
      <c r="U34" s="121"/>
      <c r="V34" s="121"/>
      <c r="W34" s="261"/>
      <c r="X34" s="121"/>
      <c r="Y34" s="263"/>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CZ34" s="113"/>
      <c r="DH34" s="99">
        <v>40</v>
      </c>
      <c r="DI34" s="99" t="s">
        <v>67</v>
      </c>
    </row>
    <row r="35" spans="1:113" ht="10.15" customHeight="1" x14ac:dyDescent="0.2">
      <c r="A35" s="127"/>
      <c r="B35" s="121"/>
      <c r="C35" s="121"/>
      <c r="D35" s="121"/>
      <c r="E35" s="121"/>
      <c r="F35" s="121"/>
      <c r="G35" s="121"/>
      <c r="H35" s="121"/>
      <c r="I35" s="121"/>
      <c r="J35" s="121"/>
      <c r="K35" s="121"/>
      <c r="L35" s="121"/>
      <c r="M35" s="121"/>
      <c r="N35" s="121"/>
      <c r="O35" s="121"/>
      <c r="P35" s="121"/>
      <c r="Q35" s="121"/>
      <c r="R35" s="121"/>
      <c r="S35" s="121"/>
      <c r="T35" s="121"/>
      <c r="U35" s="121"/>
      <c r="V35" s="121"/>
      <c r="W35" s="261"/>
      <c r="X35" s="121"/>
      <c r="Y35" s="263"/>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CZ35" s="113"/>
      <c r="DH35" s="99">
        <v>50</v>
      </c>
      <c r="DI35" s="99" t="s">
        <v>67</v>
      </c>
    </row>
    <row r="36" spans="1:113" ht="10.15" customHeight="1" x14ac:dyDescent="0.2">
      <c r="A36" s="127"/>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263"/>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CZ36" s="113"/>
      <c r="DH36" s="99">
        <v>63</v>
      </c>
      <c r="DI36" s="99" t="s">
        <v>67</v>
      </c>
    </row>
    <row r="37" spans="1:113" ht="10.15" customHeight="1" x14ac:dyDescent="0.2">
      <c r="A37" s="127"/>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263"/>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CZ37" s="113"/>
      <c r="DH37" s="99">
        <v>75</v>
      </c>
      <c r="DI37" s="99" t="s">
        <v>67</v>
      </c>
    </row>
    <row r="38" spans="1:113" ht="10.15" customHeight="1" x14ac:dyDescent="0.2">
      <c r="A38" s="127"/>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263"/>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CZ38" s="113"/>
      <c r="DH38" s="99">
        <v>90</v>
      </c>
      <c r="DI38" s="99" t="s">
        <v>67</v>
      </c>
    </row>
    <row r="39" spans="1:113" ht="10.15" customHeight="1" x14ac:dyDescent="0.2">
      <c r="A39" s="127"/>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263"/>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CZ39" s="113"/>
      <c r="DH39" s="99">
        <v>110</v>
      </c>
      <c r="DI39" s="99" t="s">
        <v>67</v>
      </c>
    </row>
    <row r="40" spans="1:113" ht="10.15" customHeight="1" x14ac:dyDescent="0.2">
      <c r="A40" s="127"/>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CZ40" s="113"/>
    </row>
    <row r="41" spans="1:113" ht="10.15" customHeight="1" x14ac:dyDescent="0.2">
      <c r="A41" s="127"/>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CZ41" s="113"/>
    </row>
    <row r="42" spans="1:113" ht="10.15" customHeight="1" x14ac:dyDescent="0.2">
      <c r="A42" s="127"/>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CZ42" s="113"/>
    </row>
    <row r="43" spans="1:113" ht="10.15" customHeight="1" x14ac:dyDescent="0.2">
      <c r="A43" s="127"/>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CZ43" s="113"/>
    </row>
    <row r="44" spans="1:113" ht="10.15" customHeight="1" x14ac:dyDescent="0.2">
      <c r="A44" s="127"/>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CZ44" s="113"/>
    </row>
    <row r="45" spans="1:113" ht="10.15" customHeight="1" x14ac:dyDescent="0.2">
      <c r="A45" s="127"/>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263" t="s">
        <v>2</v>
      </c>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CZ45" s="113"/>
    </row>
    <row r="46" spans="1:113" ht="10.15" customHeight="1" x14ac:dyDescent="0.2">
      <c r="A46" s="127"/>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27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CZ46" s="113"/>
    </row>
    <row r="47" spans="1:113" ht="10.15" customHeight="1" x14ac:dyDescent="0.2">
      <c r="A47" s="127"/>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27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Y47" s="104" t="s">
        <v>304</v>
      </c>
      <c r="BZ47" s="105"/>
      <c r="CA47" s="105"/>
      <c r="CB47" s="105"/>
      <c r="CC47" s="105"/>
      <c r="CD47" s="105"/>
      <c r="CE47" s="105"/>
      <c r="CF47" s="105"/>
      <c r="CG47" s="105"/>
      <c r="CH47" s="105"/>
      <c r="CI47" s="105"/>
      <c r="CJ47" s="105"/>
      <c r="CK47" s="105"/>
      <c r="CL47" s="105"/>
      <c r="CM47" s="105"/>
      <c r="CN47" s="105"/>
      <c r="CO47" s="105"/>
      <c r="CP47" s="104"/>
      <c r="CQ47" s="105"/>
      <c r="CR47" s="106"/>
      <c r="CS47" s="104"/>
      <c r="CT47" s="105"/>
      <c r="CU47" s="105"/>
      <c r="CV47" s="106"/>
      <c r="CW47" s="246"/>
      <c r="CX47" s="247"/>
      <c r="CY47" s="247"/>
      <c r="CZ47" s="248"/>
    </row>
    <row r="48" spans="1:113" ht="10.15" customHeight="1" x14ac:dyDescent="0.2">
      <c r="A48" s="127"/>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Y48" s="104"/>
      <c r="BZ48" s="105"/>
      <c r="CA48" s="105"/>
      <c r="CB48" s="105"/>
      <c r="CC48" s="105"/>
      <c r="CD48" s="105"/>
      <c r="CE48" s="105"/>
      <c r="CF48" s="105"/>
      <c r="CG48" s="105"/>
      <c r="CH48" s="105"/>
      <c r="CI48" s="105"/>
      <c r="CJ48" s="105"/>
      <c r="CK48" s="105"/>
      <c r="CL48" s="105"/>
      <c r="CM48" s="105"/>
      <c r="CN48" s="105"/>
      <c r="CO48" s="105"/>
      <c r="CP48" s="104" t="s">
        <v>106</v>
      </c>
      <c r="CQ48" s="105"/>
      <c r="CR48" s="106"/>
      <c r="CS48" s="104" t="s">
        <v>107</v>
      </c>
      <c r="CT48" s="105"/>
      <c r="CU48" s="106"/>
      <c r="CV48" s="106"/>
      <c r="CW48" s="276" t="s">
        <v>108</v>
      </c>
      <c r="CX48" s="277"/>
      <c r="CY48" s="277"/>
      <c r="CZ48" s="278"/>
    </row>
    <row r="49" spans="1:104" ht="10.15" customHeight="1" x14ac:dyDescent="0.2">
      <c r="A49" s="127"/>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Y49" s="109" t="s">
        <v>258</v>
      </c>
      <c r="BZ49" s="110"/>
      <c r="CA49" s="110"/>
      <c r="CB49" s="110"/>
      <c r="CC49" s="110"/>
      <c r="CD49" s="110"/>
      <c r="CE49" s="110"/>
      <c r="CF49" s="110"/>
      <c r="CG49" s="110"/>
      <c r="CH49" s="110"/>
      <c r="CI49" s="110"/>
      <c r="CJ49" s="110"/>
      <c r="CK49" s="110"/>
      <c r="CL49" s="110"/>
      <c r="CM49" s="110"/>
      <c r="CN49" s="110"/>
      <c r="CO49" s="111"/>
      <c r="CP49" s="99" t="s">
        <v>273</v>
      </c>
      <c r="CZ49" s="113"/>
    </row>
    <row r="50" spans="1:104" ht="10.15" customHeight="1" x14ac:dyDescent="0.2">
      <c r="A50" s="127"/>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Y50" s="115"/>
      <c r="CO50" s="116"/>
      <c r="CZ50" s="113"/>
    </row>
    <row r="51" spans="1:104" ht="10.15" customHeight="1" x14ac:dyDescent="0.2">
      <c r="A51" s="127"/>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272" t="str">
        <f>IF(CK22=0,"Diamètre du filtre",CK22&amp;"""")</f>
        <v>Diamètre du filtre</v>
      </c>
      <c r="AD51" s="272"/>
      <c r="AE51" s="272"/>
      <c r="AF51" s="272"/>
      <c r="AG51" s="272"/>
      <c r="AH51" s="272"/>
      <c r="AI51" s="272"/>
      <c r="AJ51" s="272"/>
      <c r="AK51" s="121"/>
      <c r="AL51" s="121"/>
      <c r="AM51" s="121"/>
      <c r="AN51" s="121"/>
      <c r="AO51" s="121"/>
      <c r="AP51" s="121"/>
      <c r="AQ51" s="121"/>
      <c r="AR51" s="121"/>
      <c r="AS51" s="121"/>
      <c r="AT51" s="121"/>
      <c r="AU51" s="121"/>
      <c r="AV51" s="121"/>
      <c r="AW51" s="121"/>
      <c r="AX51" s="121"/>
      <c r="AY51" s="121"/>
      <c r="AZ51" s="121"/>
      <c r="BA51" s="121"/>
      <c r="BB51" s="121"/>
      <c r="BY51" s="240" t="str">
        <f>'Données du projet'!N45</f>
        <v>BOFAS</v>
      </c>
      <c r="BZ51" s="241"/>
      <c r="CA51" s="241"/>
      <c r="CB51" s="241"/>
      <c r="CC51" s="241"/>
      <c r="CD51" s="241"/>
      <c r="CE51" s="241"/>
      <c r="CF51" s="241"/>
      <c r="CG51" s="241"/>
      <c r="CH51" s="241"/>
      <c r="CI51" s="241"/>
      <c r="CJ51" s="241"/>
      <c r="CK51" s="241"/>
      <c r="CL51" s="241"/>
      <c r="CM51" s="241"/>
      <c r="CN51" s="241"/>
      <c r="CO51" s="242"/>
      <c r="CP51" s="243">
        <f>'Données du projet'!AE45</f>
        <v>0</v>
      </c>
      <c r="CQ51" s="244"/>
      <c r="CR51" s="244"/>
      <c r="CS51" s="244"/>
      <c r="CT51" s="244"/>
      <c r="CU51" s="244"/>
      <c r="CV51" s="244"/>
      <c r="CW51" s="244"/>
      <c r="CX51" s="244"/>
      <c r="CY51" s="244"/>
      <c r="CZ51" s="245"/>
    </row>
    <row r="52" spans="1:104" ht="10.15" customHeight="1" x14ac:dyDescent="0.2">
      <c r="A52" s="127"/>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Y52" s="117"/>
      <c r="BZ52" s="118"/>
      <c r="CA52" s="118"/>
      <c r="CB52" s="118"/>
      <c r="CC52" s="118"/>
      <c r="CD52" s="118"/>
      <c r="CE52" s="118"/>
      <c r="CF52" s="118"/>
      <c r="CG52" s="118"/>
      <c r="CH52" s="118"/>
      <c r="CI52" s="118"/>
      <c r="CJ52" s="118"/>
      <c r="CK52" s="118"/>
      <c r="CL52" s="118"/>
      <c r="CM52" s="118"/>
      <c r="CN52" s="118"/>
      <c r="CO52" s="119"/>
      <c r="CP52" s="117"/>
      <c r="CQ52" s="118"/>
      <c r="CR52" s="118"/>
      <c r="CS52" s="118"/>
      <c r="CT52" s="118"/>
      <c r="CU52" s="118"/>
      <c r="CV52" s="118"/>
      <c r="CW52" s="118"/>
      <c r="CX52" s="118"/>
      <c r="CY52" s="118"/>
      <c r="CZ52" s="120"/>
    </row>
    <row r="53" spans="1:104" ht="10.15" customHeight="1" x14ac:dyDescent="0.2">
      <c r="A53" s="127"/>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273" t="str">
        <f>IF(CK18=0,"Diamètre du forage",CK18)</f>
        <v>Diamètre du forage</v>
      </c>
      <c r="AD53" s="273"/>
      <c r="AE53" s="273"/>
      <c r="AF53" s="273"/>
      <c r="AG53" s="273"/>
      <c r="AH53" s="273"/>
      <c r="AI53" s="273"/>
      <c r="AJ53" s="273"/>
      <c r="AK53" s="128"/>
      <c r="AL53" s="128"/>
      <c r="AM53" s="121"/>
      <c r="AN53" s="121"/>
      <c r="AO53" s="121"/>
      <c r="AP53" s="121"/>
      <c r="AQ53" s="121"/>
      <c r="AR53" s="121"/>
      <c r="AS53" s="121"/>
      <c r="AT53" s="121"/>
      <c r="AU53" s="121"/>
      <c r="AV53" s="121"/>
      <c r="AW53" s="121"/>
      <c r="AX53" s="121"/>
      <c r="AY53" s="121"/>
      <c r="AZ53" s="121"/>
      <c r="BA53" s="121"/>
      <c r="BB53" s="121"/>
      <c r="BY53" s="109" t="s">
        <v>111</v>
      </c>
      <c r="BZ53" s="110"/>
      <c r="CA53" s="110"/>
      <c r="CB53" s="110"/>
      <c r="CC53" s="110"/>
      <c r="CD53" s="110"/>
      <c r="CE53" s="110"/>
      <c r="CF53" s="110"/>
      <c r="CG53" s="110"/>
      <c r="CH53" s="110"/>
      <c r="CI53" s="110"/>
      <c r="CJ53" s="110"/>
      <c r="CK53" s="110"/>
      <c r="CL53" s="110"/>
      <c r="CM53" s="110"/>
      <c r="CN53" s="110"/>
      <c r="CO53" s="111"/>
      <c r="CZ53" s="113"/>
    </row>
    <row r="54" spans="1:104" ht="10.15" customHeight="1" x14ac:dyDescent="0.2">
      <c r="A54" s="127"/>
      <c r="AV54" s="140"/>
      <c r="BY54" s="115"/>
      <c r="CO54" s="116"/>
      <c r="CZ54" s="113"/>
    </row>
    <row r="55" spans="1:104" ht="10.15" customHeight="1" x14ac:dyDescent="0.2">
      <c r="A55" s="127"/>
      <c r="BY55" s="240">
        <f>'Données du projet'!N49</f>
        <v>0</v>
      </c>
      <c r="BZ55" s="241"/>
      <c r="CA55" s="241"/>
      <c r="CB55" s="241"/>
      <c r="CC55" s="241"/>
      <c r="CD55" s="241"/>
      <c r="CE55" s="241"/>
      <c r="CF55" s="241"/>
      <c r="CG55" s="241"/>
      <c r="CH55" s="241"/>
      <c r="CI55" s="241"/>
      <c r="CJ55" s="241"/>
      <c r="CK55" s="241"/>
      <c r="CL55" s="241"/>
      <c r="CM55" s="241"/>
      <c r="CN55" s="241"/>
      <c r="CO55" s="242"/>
      <c r="CZ55" s="113"/>
    </row>
    <row r="56" spans="1:104" ht="10.15" customHeight="1" x14ac:dyDescent="0.2">
      <c r="A56" s="127"/>
      <c r="D56" s="99" t="s">
        <v>145</v>
      </c>
      <c r="BY56" s="117"/>
      <c r="BZ56" s="118"/>
      <c r="CA56" s="118"/>
      <c r="CB56" s="118"/>
      <c r="CC56" s="118"/>
      <c r="CD56" s="118"/>
      <c r="CE56" s="118"/>
      <c r="CF56" s="118"/>
      <c r="CG56" s="118"/>
      <c r="CH56" s="118"/>
      <c r="CI56" s="118"/>
      <c r="CJ56" s="118"/>
      <c r="CK56" s="118"/>
      <c r="CL56" s="118"/>
      <c r="CM56" s="118"/>
      <c r="CN56" s="118"/>
      <c r="CO56" s="119"/>
      <c r="CZ56" s="113"/>
    </row>
    <row r="57" spans="1:104" ht="10.15" customHeight="1" x14ac:dyDescent="0.2">
      <c r="A57" s="127"/>
      <c r="D57" s="99" t="s">
        <v>189</v>
      </c>
      <c r="BY57" s="109" t="s">
        <v>112</v>
      </c>
      <c r="BZ57" s="110"/>
      <c r="CA57" s="110"/>
      <c r="CB57" s="110"/>
      <c r="CC57" s="110"/>
      <c r="CD57" s="110"/>
      <c r="CE57" s="110"/>
      <c r="CF57" s="110"/>
      <c r="CG57" s="110"/>
      <c r="CH57" s="110"/>
      <c r="CI57" s="110"/>
      <c r="CJ57" s="110"/>
      <c r="CK57" s="110"/>
      <c r="CL57" s="110"/>
      <c r="CM57" s="110"/>
      <c r="CN57" s="110"/>
      <c r="CO57" s="111"/>
      <c r="CZ57" s="113"/>
    </row>
    <row r="58" spans="1:104" ht="10.15" customHeight="1" x14ac:dyDescent="0.2">
      <c r="A58" s="127"/>
      <c r="D58" s="99" t="s">
        <v>303</v>
      </c>
      <c r="BY58" s="233" t="s">
        <v>379</v>
      </c>
      <c r="BZ58" s="234"/>
      <c r="CA58" s="234"/>
      <c r="CB58" s="234"/>
      <c r="CC58" s="234"/>
      <c r="CD58" s="234"/>
      <c r="CE58" s="234"/>
      <c r="CF58" s="234"/>
      <c r="CG58" s="234"/>
      <c r="CH58" s="234"/>
      <c r="CI58" s="234"/>
      <c r="CJ58" s="234"/>
      <c r="CK58" s="234"/>
      <c r="CL58" s="234"/>
      <c r="CM58" s="234"/>
      <c r="CN58" s="234"/>
      <c r="CO58" s="235"/>
      <c r="CZ58" s="113"/>
    </row>
    <row r="59" spans="1:104" ht="10.15" customHeight="1" x14ac:dyDescent="0.2">
      <c r="A59" s="127"/>
      <c r="D59" s="99" t="s">
        <v>302</v>
      </c>
      <c r="BY59" s="236"/>
      <c r="BZ59" s="234"/>
      <c r="CA59" s="234"/>
      <c r="CB59" s="234"/>
      <c r="CC59" s="234"/>
      <c r="CD59" s="234"/>
      <c r="CE59" s="234"/>
      <c r="CF59" s="234"/>
      <c r="CG59" s="234"/>
      <c r="CH59" s="234"/>
      <c r="CI59" s="234"/>
      <c r="CJ59" s="234"/>
      <c r="CK59" s="234"/>
      <c r="CL59" s="234"/>
      <c r="CM59" s="234"/>
      <c r="CN59" s="234"/>
      <c r="CO59" s="235"/>
      <c r="CZ59" s="113"/>
    </row>
    <row r="60" spans="1:104" ht="10.15" customHeight="1" x14ac:dyDescent="0.2">
      <c r="A60" s="127"/>
      <c r="D60" s="99" t="s">
        <v>301</v>
      </c>
      <c r="BY60" s="237"/>
      <c r="BZ60" s="238"/>
      <c r="CA60" s="238"/>
      <c r="CB60" s="238"/>
      <c r="CC60" s="238"/>
      <c r="CD60" s="238"/>
      <c r="CE60" s="238"/>
      <c r="CF60" s="238"/>
      <c r="CG60" s="238"/>
      <c r="CH60" s="238"/>
      <c r="CI60" s="238"/>
      <c r="CJ60" s="238"/>
      <c r="CK60" s="238"/>
      <c r="CL60" s="238"/>
      <c r="CM60" s="238"/>
      <c r="CN60" s="238"/>
      <c r="CO60" s="239"/>
      <c r="CZ60" s="113"/>
    </row>
    <row r="61" spans="1:104" ht="10.15" customHeight="1" x14ac:dyDescent="0.2">
      <c r="A61" s="127"/>
      <c r="D61" s="99" t="s">
        <v>378</v>
      </c>
      <c r="BY61" s="223" t="s">
        <v>114</v>
      </c>
      <c r="BZ61" s="224"/>
      <c r="CA61" s="224"/>
      <c r="CB61" s="230"/>
      <c r="CC61" s="223" t="s">
        <v>115</v>
      </c>
      <c r="CD61" s="224"/>
      <c r="CE61" s="224"/>
      <c r="CF61" s="230"/>
      <c r="CG61" s="223" t="s">
        <v>116</v>
      </c>
      <c r="CH61" s="224"/>
      <c r="CI61" s="224"/>
      <c r="CJ61" s="224"/>
      <c r="CK61" s="230"/>
      <c r="CL61" s="223" t="s">
        <v>117</v>
      </c>
      <c r="CM61" s="224"/>
      <c r="CN61" s="224"/>
      <c r="CO61" s="230"/>
      <c r="CP61" s="223" t="s">
        <v>300</v>
      </c>
      <c r="CQ61" s="224"/>
      <c r="CR61" s="224"/>
      <c r="CS61" s="224"/>
      <c r="CT61" s="230"/>
      <c r="CU61" s="223" t="s">
        <v>299</v>
      </c>
      <c r="CV61" s="224"/>
      <c r="CW61" s="224"/>
      <c r="CX61" s="224"/>
      <c r="CY61" s="224"/>
      <c r="CZ61" s="225"/>
    </row>
    <row r="62" spans="1:104" ht="10.15" customHeight="1" thickBot="1" x14ac:dyDescent="0.25">
      <c r="A62" s="13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41"/>
      <c r="BY62" s="226"/>
      <c r="BZ62" s="227"/>
      <c r="CA62" s="227"/>
      <c r="CB62" s="228"/>
      <c r="CC62" s="226" t="s">
        <v>279</v>
      </c>
      <c r="CD62" s="227"/>
      <c r="CE62" s="227"/>
      <c r="CF62" s="227"/>
      <c r="CG62" s="226"/>
      <c r="CH62" s="227"/>
      <c r="CI62" s="227"/>
      <c r="CJ62" s="227"/>
      <c r="CK62" s="228"/>
      <c r="CL62" s="226"/>
      <c r="CM62" s="227"/>
      <c r="CN62" s="227"/>
      <c r="CO62" s="228"/>
      <c r="CP62" s="226">
        <f>'Données du projet'!AE56</f>
        <v>0</v>
      </c>
      <c r="CQ62" s="227"/>
      <c r="CR62" s="227"/>
      <c r="CS62" s="227"/>
      <c r="CT62" s="228"/>
      <c r="CU62" s="226" t="s">
        <v>184</v>
      </c>
      <c r="CV62" s="227"/>
      <c r="CW62" s="227"/>
      <c r="CX62" s="227"/>
      <c r="CY62" s="227"/>
      <c r="CZ62" s="229"/>
    </row>
    <row r="63" spans="1:104" ht="10.15" customHeight="1" x14ac:dyDescent="0.2"/>
    <row r="64" spans="1:10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79" ht="10.15" customHeight="1" x14ac:dyDescent="0.2"/>
    <row r="80" ht="10.15" customHeight="1" x14ac:dyDescent="0.2"/>
    <row r="81" ht="10.15" customHeight="1" x14ac:dyDescent="0.2"/>
    <row r="82" ht="10.15" customHeight="1" x14ac:dyDescent="0.2"/>
    <row r="83" ht="10.15" customHeight="1" x14ac:dyDescent="0.2"/>
    <row r="84" ht="10.15" customHeight="1" x14ac:dyDescent="0.2"/>
    <row r="85" ht="10.15" customHeight="1" x14ac:dyDescent="0.2"/>
    <row r="86" ht="10.15" customHeight="1" x14ac:dyDescent="0.2"/>
    <row r="87" ht="10.15" customHeight="1" x14ac:dyDescent="0.2"/>
    <row r="88" ht="10.15" customHeight="1" x14ac:dyDescent="0.2"/>
    <row r="89" ht="10.15" customHeight="1" x14ac:dyDescent="0.2"/>
    <row r="90" ht="10.15" customHeight="1" x14ac:dyDescent="0.2"/>
  </sheetData>
  <sheetProtection selectLockedCells="1"/>
  <dataConsolidate/>
  <mergeCells count="32">
    <mergeCell ref="CU62:CZ62"/>
    <mergeCell ref="CP51:CZ51"/>
    <mergeCell ref="AC51:AJ51"/>
    <mergeCell ref="BY55:CO55"/>
    <mergeCell ref="BY61:CB61"/>
    <mergeCell ref="BY51:CO51"/>
    <mergeCell ref="AC53:AJ53"/>
    <mergeCell ref="CG61:CK61"/>
    <mergeCell ref="CC61:CF61"/>
    <mergeCell ref="BY62:CB62"/>
    <mergeCell ref="BY58:CO60"/>
    <mergeCell ref="CL61:CO61"/>
    <mergeCell ref="CU61:CZ61"/>
    <mergeCell ref="CC62:CF62"/>
    <mergeCell ref="CG62:CK62"/>
    <mergeCell ref="CL62:CO62"/>
    <mergeCell ref="CP62:CT62"/>
    <mergeCell ref="CP61:CT61"/>
    <mergeCell ref="C11:P12"/>
    <mergeCell ref="CK23:CM23"/>
    <mergeCell ref="CW47:CZ47"/>
    <mergeCell ref="CW48:CZ48"/>
    <mergeCell ref="Y32:Y39"/>
    <mergeCell ref="CK22:CM22"/>
    <mergeCell ref="Y9:Y12"/>
    <mergeCell ref="CL15:CN15"/>
    <mergeCell ref="Y20:Y24"/>
    <mergeCell ref="CK18:CM18"/>
    <mergeCell ref="CK19:CM19"/>
    <mergeCell ref="AY8:AY11"/>
    <mergeCell ref="W27:W35"/>
    <mergeCell ref="Y45:Y47"/>
  </mergeCells>
  <dataValidations count="4">
    <dataValidation type="list" allowBlank="1" showInputMessage="1" showErrorMessage="1" sqref="CK22" xr:uid="{00000000-0002-0000-0700-000000000000}">
      <formula1>$DH$20:$DH$25</formula1>
    </dataValidation>
    <dataValidation type="list" allowBlank="1" showInputMessage="1" showErrorMessage="1" sqref="CK18" xr:uid="{00000000-0002-0000-0700-000001000000}">
      <formula1>$DH$5:$DH$10</formula1>
    </dataValidation>
    <dataValidation allowBlank="1" showInputMessage="1" showErrorMessage="1" promptTitle="f " prompt="fj" sqref="DN18" xr:uid="{00000000-0002-0000-0700-000002000000}"/>
    <dataValidation type="list" allowBlank="1" showInputMessage="1" showErrorMessage="1" sqref="CL15:CN15" xr:uid="{00000000-0002-0000-0700-000003000000}">
      <formula1>$DH$31:$DH$39</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oddHeader>&amp;C&amp;"Trebuchet MS,Standaard"&amp;F</oddHeader>
    <oddFooter>&amp;L&amp;"Trebuchet MS,Standaard"Date d'impression: &amp;D&amp;R&amp;"Trebuchet MS,Standaard"&amp;P/&amp;N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6</vt:i4>
      </vt:variant>
    </vt:vector>
  </HeadingPairs>
  <TitlesOfParts>
    <vt:vector size="23" baseType="lpstr">
      <vt:lpstr>std_fig</vt:lpstr>
      <vt:lpstr>histlog</vt:lpstr>
      <vt:lpstr>Manuel</vt:lpstr>
      <vt:lpstr>Données du projet</vt:lpstr>
      <vt:lpstr>Drain Extraction air</vt:lpstr>
      <vt:lpstr>Drain pompage+PP</vt:lpstr>
      <vt:lpstr>Drain pompage - PP</vt:lpstr>
      <vt:lpstr>Puits combi</vt:lpstr>
      <vt:lpstr>Puits (Eau) (2)</vt:lpstr>
      <vt:lpstr>Puits (Air) (2)</vt:lpstr>
      <vt:lpstr>Puits (air + eau)</vt:lpstr>
      <vt:lpstr>Puits (2 x air)</vt:lpstr>
      <vt:lpstr>Collecteur eau (rabattement)</vt:lpstr>
      <vt:lpstr>Collecteur basic</vt:lpstr>
      <vt:lpstr>Collecteur eau (P&amp;T)</vt:lpstr>
      <vt:lpstr>Collecteur air</vt:lpstr>
      <vt:lpstr>Manifold HVE</vt:lpstr>
      <vt:lpstr>'Collecteur basic'!Afdrukbereik</vt:lpstr>
      <vt:lpstr>'Drain pompage+PP'!Afdrukbereik</vt:lpstr>
      <vt:lpstr>'Puits (2 x air)'!Afdrukbereik</vt:lpstr>
      <vt:lpstr>'Puits (air + eau)'!Afdrukbereik</vt:lpstr>
      <vt:lpstr>'Puits (Air) (2)'!Afdrukbereik</vt:lpstr>
      <vt:lpstr>'Puits combi'!Afdrukbereik</vt:lpstr>
    </vt:vector>
  </TitlesOfParts>
  <Company>Bofas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T3320_FOR_Projet_IS</dc:title>
  <dc:subject>formulaire</dc:subject>
  <dc:creator>BOFAS</dc:creator>
  <dc:description>date réalisation: 02/09/2008. Date adaptatin 1 (situation zéro documents standards): 02/09/2008 Date adaptation 1: 06/10/2008</dc:description>
  <cp:lastModifiedBy>Leen Vandenbussche</cp:lastModifiedBy>
  <cp:lastPrinted>2020-01-06T15:49:02Z</cp:lastPrinted>
  <dcterms:created xsi:type="dcterms:W3CDTF">2006-04-29T07:46:56Z</dcterms:created>
  <dcterms:modified xsi:type="dcterms:W3CDTF">2020-01-08T09:02:56Z</dcterms:modified>
</cp:coreProperties>
</file>